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tabRatio="80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CO34" i="9"/>
  <c r="BW34" i="9"/>
  <c r="BW35" i="9" s="1"/>
  <c r="BW36" i="9" s="1"/>
  <c r="BW37" i="9" s="1"/>
  <c r="BW38" i="9" s="1"/>
  <c r="BW39" i="9" s="1"/>
  <c r="BW40" i="9" s="1"/>
  <c r="C34" i="9"/>
  <c r="C35" i="9" s="1"/>
  <c r="U34" i="9" l="1"/>
  <c r="U35" i="9" s="1"/>
  <c r="U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<sst xmlns="http://schemas.openxmlformats.org/spreadsheetml/2006/main" count="970" uniqueCount="542">
  <si>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</si>
  <si>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</si>
  <si>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</si>
  <si>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</si>
  <si>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</si>
  <si>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</si>
  <si>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</si>
  <si>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</si>
  <si>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</si>
  <si>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</si>
  <si>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</si>
  <si>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</si>
  <si>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</si>
  <si>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</si>
  <si>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</si>
  <si>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</si>
  <si>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</si>
  <si>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</si>
  <si>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</si>
  <si>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</si>
  <si>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</si>
  <si>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</si>
  <si>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</si>
  <si>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</si>
  <si>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</si>
  <si>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</si>
  <si>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</si>
  <si>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</si>
  <si>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</si>
  <si>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</si>
  <si>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</si>
  <si>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</si>
  <si>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</si>
  <si>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</si>
  <si>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</si>
  <si>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</si>
  <si>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</si>
  <si>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</si>
  <si>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</si>
  <si>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</si>
  <si>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</si>
  <si>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</si>
  <si>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</si>
  <si>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</si>
  <si>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</si>
  <si>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</si>
  <si>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</si>
  <si>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</si>
  <si>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</si>
  <si>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</si>
  <si>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</si>
  <si>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</si>
  <si>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</si>
  <si>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</si>
  <si>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</si>
  <si>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</si>
  <si>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</si>
  <si>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</si>
  <si>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</si>
  <si>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</si>
  <si>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</si>
  <si>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</si>
  <si>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</si>
  <si>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</si>
  <si>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</si>
  <si>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</si>
  <si>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</si>
  <si>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</si>
  <si>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</si>
  <si>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</si>
  <si>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</si>
  <si>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</si>
  <si>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</si>
  <si>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</si>
  <si>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</si>
  <si>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</si>
  <si>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</si>
  <si>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</si>
  <si>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</si>
  <si>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</si>
  <si>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</si>
  <si>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</si>
  <si>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</si>
  <si>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</si>
  <si>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</si>
  <si>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</si>
  <si>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</si>
  <si>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</si>
  <si>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</si>
  <si>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</si>
  <si>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</si>
  <si>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</si>
  <si>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</si>
  <si>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</si>
  <si>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</si>
  <si>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</si>
  <si>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</si>
  <si>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</si>
  <si>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</si>
  <si>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</si>
  <si>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</si>
  <si>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</si>
  <si>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</si>
  <si>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</si>
  <si>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</si>
  <si>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</si>
  <si>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</si>
  <si>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</si>
  <si>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</si>
  <si>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</si>
  <si>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</si>
  <si>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</si>
  <si>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</si>
  <si>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</si>
  <si>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</si>
  <si>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</si>
  <si>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</si>
  <si>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</si>
  <si>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</si>
  <si>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</si>
  <si>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</si>
  <si>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</si>
  <si>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</si>
  <si>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</si>
  <si>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</si>
  <si>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</si>
  <si>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</si>
  <si>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</si>
  <si>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</si>
  <si>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</si>
  <si>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</si>
  <si>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</si>
  <si>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</si>
  <si>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</si>
  <si>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</si>
  <si>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</si>
  <si>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</si>
  <si>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</si>
  <si>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</si>
  <si>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</si>
  <si>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</si>
  <si>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</si>
  <si>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</si>
  <si>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</si>
  <si>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</si>
  <si>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</si>
  <si>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</si>
  <si>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</si>
  <si>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</si>
  <si>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</si>
  <si>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</si>
  <si>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</si>
  <si>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</si>
  <si>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</si>
  <si>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</si>
  <si>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</si>
  <si>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</si>
  <si>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</si>
  <si>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</si>
  <si>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</si>
  <si>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</si>
  <si>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</si>
  <si>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</si>
  <si>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</si>
  <si>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</si>
  <si>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</si>
  <si>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</si>
  <si>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</si>
  <si>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</si>
  <si>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</si>
  <si>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</si>
  <si>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</si>
  <si>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</si>
  <si>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</si>
  <si>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</si>
  <si>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</si>
  <si>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</si>
  <si>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</si>
  <si>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</si>
  <si>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</si>
  <si>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</si>
  <si>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</si>
  <si>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</si>
  <si>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</si>
  <si>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</si>
  <si>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</si>
  <si>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</si>
  <si>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</si>
  <si>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</si>
  <si>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</si>
  <si>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</si>
  <si>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</si>
  <si>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</si>
  <si>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</si>
  <si>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</si>
  <si>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</si>
  <si>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岩手県平泉町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</si>
  <si>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</si>
  <si>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</si>
  <si>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</si>
  <si>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</si>
  <si>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</si>
  <si>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</si>
  <si>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</si>
  <si>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</si>
  <si>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</si>
  <si>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</si>
  <si>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</si>
  <si>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</si>
  <si>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</si>
  <si>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</si>
  <si>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</si>
  <si>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</si>
  <si>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</si>
  <si>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</si>
  <si>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</si>
  <si>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</si>
  <si>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</si>
  <si>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</si>
  <si>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</si>
  <si>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</si>
  <si>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</si>
  <si>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</si>
  <si>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</si>
  <si>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</si>
  <si>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</si>
  <si>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</si>
  <si>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</si>
  <si>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</si>
  <si>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</si>
  <si>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</si>
  <si>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</si>
  <si>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</si>
  <si>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</si>
  <si>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</si>
  <si>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</si>
  <si>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</si>
  <si>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</si>
  <si>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</si>
  <si>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</si>
  <si>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</si>
  <si>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</si>
  <si>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</si>
  <si>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</si>
  <si>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</si>
  <si>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</si>
  <si>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</si>
  <si>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</si>
  <si>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</si>
  <si>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</si>
  <si>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</si>
  <si>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</si>
  <si>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</si>
  <si>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</si>
  <si>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</si>
  <si>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</si>
  <si>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</si>
  <si>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</si>
  <si>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</si>
  <si>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</si>
  <si>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</si>
  <si>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</si>
  <si>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</si>
  <si>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</si>
  <si>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</si>
  <si>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</si>
  <si>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</si>
  <si>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</si>
  <si>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</si>
  <si>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</si>
  <si>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</si>
  <si>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</si>
  <si>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</si>
  <si>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</si>
  <si>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</si>
  <si>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</si>
  <si>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</si>
  <si>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</si>
  <si>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</si>
  <si>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</si>
  <si>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</si>
  <si>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</si>
  <si>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</si>
  <si>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</si>
  <si>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</si>
  <si>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</si>
  <si>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</si>
  <si>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</si>
  <si>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</si>
  <si>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</si>
  <si>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</si>
  <si>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</si>
  <si>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</si>
  <si>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</si>
  <si>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</si>
  <si>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</si>
  <si>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</si>
  <si>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</si>
  <si>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</si>
  <si>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</si>
  <si>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</si>
  <si>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</si>
  <si>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</si>
  <si>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</si>
  <si>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</si>
  <si>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</si>
  <si>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</si>
  <si>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</si>
  <si>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</si>
  <si>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</si>
  <si>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</si>
  <si>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</si>
  <si>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</si>
  <si>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</si>
  <si>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</si>
  <si>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</si>
  <si>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</si>
  <si>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</si>
  <si>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</si>
  <si>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</si>
  <si>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</si>
  <si>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</si>
  <si>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</si>
  <si>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</si>
  <si>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</si>
  <si>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</si>
  <si>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</si>
  <si>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</si>
  <si>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</si>
  <si>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</si>
  <si>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</si>
  <si>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</si>
  <si>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</si>
  <si>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</si>
  <si>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</si>
  <si>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</si>
  <si>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</si>
  <si>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</si>
  <si>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</si>
  <si>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</si>
  <si>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</si>
  <si>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</si>
  <si>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</si>
  <si>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</si>
  <si>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</si>
  <si>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岩手県平泉町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</si>
  <si>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</si>
  <si>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</si>
  <si>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</si>
  <si>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</si>
  <si>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</si>
  <si>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</si>
  <si>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</si>
  <si>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</si>
  <si>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</si>
  <si>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</si>
  <si>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</si>
  <si>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</si>
  <si>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</si>
  <si>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</si>
  <si>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</si>
  <si>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</si>
  <si>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</si>
  <si>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</si>
  <si>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</si>
  <si>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</si>
  <si>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健康福祉交流館特別会計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</si>
  <si>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</si>
  <si>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</si>
  <si>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</si>
  <si>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</si>
  <si>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</si>
  <si>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</si>
  <si>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</si>
  <si>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</si>
  <si>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</si>
  <si>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</si>
  <si>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</si>
  <si>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</si>
  <si>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</si>
  <si>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</si>
  <si>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</si>
  <si>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町営駐車場特別会計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</si>
  <si>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</si>
  <si>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</si>
  <si>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</si>
  <si>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</si>
  <si>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</si>
  <si>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</si>
  <si>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</si>
  <si>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</si>
  <si>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</si>
  <si>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</si>
  <si>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</si>
  <si>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</si>
  <si>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</si>
  <si>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</si>
  <si>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</si>
  <si>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</si>
  <si>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</si>
  <si>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</si>
  <si>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</si>
  <si>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</si>
  <si>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</si>
  <si>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</si>
  <si>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</si>
  <si>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</si>
  <si>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</si>
  <si>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</si>
  <si>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</si>
  <si>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</si>
  <si>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</si>
  <si>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</si>
  <si>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</si>
  <si>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</si>
  <si>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</si>
  <si>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</si>
  <si>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</si>
  <si>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</si>
  <si>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</si>
  <si>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</si>
  <si>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</si>
  <si>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</si>
  <si>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</si>
  <si>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</si>
  <si>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</si>
  <si>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</si>
  <si>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</si>
  <si>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</si>
  <si>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</si>
  <si>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</si>
  <si>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</si>
  <si>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</si>
  <si>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</si>
  <si>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</si>
  <si>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</si>
  <si>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</si>
  <si>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</si>
  <si>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</si>
  <si>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</si>
  <si>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</si>
  <si>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</si>
  <si>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</si>
  <si>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</si>
  <si>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</si>
  <si>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</si>
  <si>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</si>
  <si>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</si>
  <si>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</si>
  <si>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</si>
  <si>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</si>
  <si>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</si>
  <si>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</si>
  <si>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</si>
  <si>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</si>
  <si>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</si>
  <si>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</si>
  <si>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</si>
  <si>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</si>
  <si>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</si>
  <si>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</si>
  <si>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</si>
  <si>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</si>
  <si>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</si>
  <si>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</si>
  <si>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</si>
  <si>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</si>
  <si>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</si>
  <si>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</si>
  <si>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</si>
  <si>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</si>
  <si>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</si>
  <si>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</si>
  <si>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</si>
  <si>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</si>
  <si>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</si>
  <si>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</si>
  <si>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</si>
  <si>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</si>
  <si>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</si>
  <si>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</si>
  <si>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</si>
  <si>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</si>
  <si>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</si>
  <si>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</si>
  <si>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</si>
  <si>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</si>
  <si>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</si>
  <si>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</si>
  <si>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</si>
  <si>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</si>
  <si>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</si>
  <si>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</si>
  <si>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</si>
  <si>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</si>
  <si>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</si>
  <si>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</si>
  <si>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</si>
  <si>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</si>
  <si>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</si>
  <si>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</si>
  <si>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</si>
  <si>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</si>
  <si>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</si>
  <si>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</si>
  <si>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</si>
  <si>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</si>
  <si>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</si>
  <si>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</si>
  <si>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</si>
  <si>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</si>
  <si>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</si>
  <si>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</si>
  <si>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</si>
  <si>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</si>
  <si>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</si>
  <si>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</si>
  <si>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</si>
  <si>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</si>
  <si>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</si>
  <si>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</si>
  <si>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</si>
  <si>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</si>
  <si>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</si>
  <si>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</si>
  <si>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</si>
  <si>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国民健康保険特別会計</t>
  </si>
  <si>
    <t>▲ 0.08</t>
  </si>
  <si>
    <t>簡易水道事業特別会計</t>
  </si>
  <si>
    <t>町営駐車場特別会計</t>
  </si>
  <si>
    <t>健康福祉交流館特別会計</t>
  </si>
  <si>
    <t>下水道事業特別会計</t>
  </si>
  <si>
    <t>農業集落排水事業特別会計</t>
  </si>
  <si>
    <t>その他会計（赤字）</t>
  </si>
  <si>
    <t>その他会計（黒字）</t>
  </si>
  <si>
    <t>一関地区広域行政組合（一般会計）</t>
    <rPh sb="0" eb="2">
      <t>イチノセキ</t>
    </rPh>
    <rPh sb="2" eb="4">
      <t>チク</t>
    </rPh>
    <rPh sb="4" eb="6">
      <t>コウイキ</t>
    </rPh>
    <rPh sb="6" eb="8">
      <t>ギョウセイ</t>
    </rPh>
    <rPh sb="8" eb="10">
      <t>クミアイ</t>
    </rPh>
    <rPh sb="11" eb="13">
      <t>イッパン</t>
    </rPh>
    <rPh sb="13" eb="15">
      <t>カイケイ</t>
    </rPh>
    <phoneticPr fontId="30"/>
  </si>
  <si>
    <t>一関地区広域行政組合（介護保険特別会計・事業勘定）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0" eb="22">
      <t>ジギョウ</t>
    </rPh>
    <rPh sb="22" eb="24">
      <t>カンジョウ</t>
    </rPh>
    <phoneticPr fontId="30"/>
  </si>
  <si>
    <t>一関地区広域行政組合（介護保険特別会計・サービス勘定）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4" eb="26">
      <t>カンジョウ</t>
    </rPh>
    <phoneticPr fontId="30"/>
  </si>
  <si>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30"/>
  </si>
  <si>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0"/>
  </si>
  <si>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30"/>
  </si>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</sst>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1"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89535</c:v>
                </c:pt>
                <c:pt idx="1">
                  <c:v>90188</c:v>
                </c:pt>
                <c:pt idx="2">
                  <c:v>64873</c:v>
                </c:pt>
                <c:pt idx="3">
                  <c:v>71845</c:v>
                </c:pt>
                <c:pt idx="4">
                  <c:v>128308</c:v>
                </c:pt>
              </c:numCache>
            </c:numRef>
          </c:val>
          <c:smooth val="0"/>
        </c:ser>
        <c:dLbls>
          <c:showLegendKey val="0"/>
          <c:showVal val="0"/>
          <c:showCatName val="0"/>
          <c:showSerName val="0"/>
          <c:showPercent val="0"/>
          <c:showBubbleSize val="0"/>
        </c:dLbls>
        <c:marker val="1"/>
        <c:smooth val="0"/>
        <c:axId val="158050560"/>
        <c:axId val="156574080"/>
      </c:lineChart>
      <c:catAx>
        <c:axId val="1580505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6574080"/>
        <c:crosses val="autoZero"/>
        <c:auto val="1"/>
        <c:lblAlgn val="ctr"/>
        <c:lblOffset val="100"/>
        <c:tickLblSkip val="1"/>
        <c:tickMarkSkip val="1"/>
        <c:noMultiLvlLbl val="0"/>
      </c:catAx>
      <c:valAx>
        <c:axId val="1565740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050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3.17</c:v>
                </c:pt>
                <c:pt idx="1">
                  <c:v>4.42</c:v>
                </c:pt>
                <c:pt idx="2">
                  <c:v>4.7</c:v>
                </c:pt>
                <c:pt idx="3">
                  <c:v>4.4800000000000004</c:v>
                </c:pt>
                <c:pt idx="4">
                  <c:v>4.55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28.41</c:v>
                </c:pt>
                <c:pt idx="1">
                  <c:v>33.340000000000003</c:v>
                </c:pt>
                <c:pt idx="2">
                  <c:v>37.76</c:v>
                </c:pt>
                <c:pt idx="3">
                  <c:v>39.36</c:v>
                </c:pt>
                <c:pt idx="4">
                  <c:v>42.15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60304512"/>
        <c:axId val="160306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1.51</c:v>
                </c:pt>
                <c:pt idx="1">
                  <c:v>5.75</c:v>
                </c:pt>
                <c:pt idx="2">
                  <c:v>3.62</c:v>
                </c:pt>
                <c:pt idx="3">
                  <c:v>2.71</c:v>
                </c:pt>
                <c:pt idx="4">
                  <c:v>2.29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60304512"/>
        <c:axId val="160306688"/>
      </c:lineChart>
      <c:catAx>
        <c:axId val="16030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0306688"/>
        <c:crosses val="autoZero"/>
        <c:auto val="1"/>
        <c:lblAlgn val="ctr"/>
        <c:lblOffset val="100"/>
        <c:tickLblSkip val="1"/>
        <c:tickMarkSkip val="1"/>
        <c:noMultiLvlLbl val="0"/>
      </c:catAx>
      <c:valAx>
        <c:axId val="160306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304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0.01</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0.34</c:v>
                </c:pt>
                <c:pt idx="2">
                  <c:v>#N/A</c:v>
                </c:pt>
                <c:pt idx="3">
                  <c:v>0.12</c:v>
                </c:pt>
                <c:pt idx="4">
                  <c:v>#N/A</c:v>
                </c:pt>
                <c:pt idx="5">
                  <c:v>0.16</c:v>
                </c:pt>
                <c:pt idx="6">
                  <c:v>#N/A</c:v>
                </c:pt>
                <c:pt idx="7">
                  <c:v>0.12</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健康福祉交流館特別会計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0.21</c:v>
                </c:pt>
                <c:pt idx="4">
                  <c:v>#N/A</c:v>
                </c:pt>
                <c:pt idx="5">
                  <c:v>0.08</c:v>
                </c:pt>
                <c:pt idx="6">
                  <c:v>#N/A</c:v>
                </c:pt>
                <c:pt idx="7">
                  <c:v>0.11</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町営駐車場特別会計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0.34</c:v>
                </c:pt>
                <c:pt idx="2">
                  <c:v>#N/A</c:v>
                </c:pt>
                <c:pt idx="3">
                  <c:v>0.2</c:v>
                </c:pt>
                <c:pt idx="4">
                  <c:v>#N/A</c:v>
                </c:pt>
                <c:pt idx="5">
                  <c:v>0.19</c:v>
                </c:pt>
                <c:pt idx="6">
                  <c:v>#N/A</c:v>
                </c:pt>
                <c:pt idx="7">
                  <c:v>0.23</c:v>
                </c:pt>
                <c:pt idx="8">
                  <c:v>#N/A</c:v>
                </c:pt>
                <c:pt idx="9">
                  <c:v>0.14000000000000001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0.15</c:v>
                </c:pt>
                <c:pt idx="2">
                  <c:v>#N/A</c:v>
                </c:pt>
                <c:pt idx="3">
                  <c:v>0.21</c:v>
                </c:pt>
                <c:pt idx="4">
                  <c:v>#N/A</c:v>
                </c:pt>
                <c:pt idx="5">
                  <c:v>0.33</c:v>
                </c:pt>
                <c:pt idx="6">
                  <c:v>#N/A</c:v>
                </c:pt>
                <c:pt idx="7">
                  <c:v>0.5</c:v>
                </c:pt>
                <c:pt idx="8">
                  <c:v>#N/A</c:v>
                </c:pt>
                <c:pt idx="9">
                  <c:v>0.4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0.08</c:v>
                </c:pt>
                <c:pt idx="1">
                  <c:v>#N/A</c:v>
                </c:pt>
                <c:pt idx="2">
                  <c:v>#N/A</c:v>
                </c:pt>
                <c:pt idx="3">
                  <c:v>2</c:v>
                </c:pt>
                <c:pt idx="4">
                  <c:v>#N/A</c:v>
                </c:pt>
                <c:pt idx="5">
                  <c:v>3.29</c:v>
                </c:pt>
                <c:pt idx="6">
                  <c:v>#N/A</c:v>
                </c:pt>
                <c:pt idx="7">
                  <c:v>3.18</c:v>
                </c:pt>
                <c:pt idx="8">
                  <c:v>#N/A</c:v>
                </c:pt>
                <c:pt idx="9">
                  <c:v>3.18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3.12</c:v>
                </c:pt>
                <c:pt idx="2">
                  <c:v>#N/A</c:v>
                </c:pt>
                <c:pt idx="3">
                  <c:v>4.2</c:v>
                </c:pt>
                <c:pt idx="4">
                  <c:v>#N/A</c:v>
                </c:pt>
                <c:pt idx="5">
                  <c:v>4.6100000000000003</c:v>
                </c:pt>
                <c:pt idx="6">
                  <c:v>#N/A</c:v>
                </c:pt>
                <c:pt idx="7">
                  <c:v>4.3600000000000003</c:v>
                </c:pt>
                <c:pt idx="8">
                  <c:v>#N/A</c:v>
                </c:pt>
                <c:pt idx="9">
                  <c:v>4.4400000000000004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8.6300000000000008</c:v>
                </c:pt>
                <c:pt idx="2">
                  <c:v>#N/A</c:v>
                </c:pt>
                <c:pt idx="3">
                  <c:v>8.51</c:v>
                </c:pt>
                <c:pt idx="4">
                  <c:v>#N/A</c:v>
                </c:pt>
                <c:pt idx="5">
                  <c:v>8.9700000000000006</c:v>
                </c:pt>
                <c:pt idx="6">
                  <c:v>#N/A</c:v>
                </c:pt>
                <c:pt idx="7">
                  <c:v>9.34</c:v>
                </c:pt>
                <c:pt idx="8">
                  <c:v>#N/A</c:v>
                </c:pt>
                <c:pt idx="9">
                  <c:v>9.2899999999999991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0451328"/>
        <c:axId val="150452864"/>
      </c:barChart>
      <c:catAx>
        <c:axId val="15045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452864"/>
        <c:crosses val="autoZero"/>
        <c:auto val="1"/>
        <c:lblAlgn val="ctr"/>
        <c:lblOffset val="100"/>
        <c:tickLblSkip val="1"/>
        <c:tickMarkSkip val="1"/>
        <c:noMultiLvlLbl val="0"/>
      </c:catAx>
      <c:valAx>
        <c:axId val="150452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451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479</c:v>
                </c:pt>
                <c:pt idx="5">
                  <c:v>509</c:v>
                </c:pt>
                <c:pt idx="8">
                  <c:v>486</c:v>
                </c:pt>
                <c:pt idx="11">
                  <c:v>475</c:v>
                </c:pt>
                <c:pt idx="14">
                  <c:v>466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c:v>
                </c:pt>
                <c:pt idx="3">
                  <c:v>12</c:v>
                </c:pt>
                <c:pt idx="6">
                  <c:v>13</c:v>
                </c:pt>
                <c:pt idx="9">
                  <c:v>13</c:v>
                </c:pt>
                <c:pt idx="12">
                  <c:v>12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197</c:v>
                </c:pt>
                <c:pt idx="3">
                  <c:v>191</c:v>
                </c:pt>
                <c:pt idx="6">
                  <c:v>192</c:v>
                </c:pt>
                <c:pt idx="9">
                  <c:v>178</c:v>
                </c:pt>
                <c:pt idx="12">
                  <c:v>182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560</c:v>
                </c:pt>
                <c:pt idx="3">
                  <c:v>529</c:v>
                </c:pt>
                <c:pt idx="6">
                  <c:v>502</c:v>
                </c:pt>
                <c:pt idx="9">
                  <c:v>504</c:v>
                </c:pt>
                <c:pt idx="12">
                  <c:v>515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8593408"/>
        <c:axId val="158595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302</c:v>
                </c:pt>
                <c:pt idx="2">
                  <c:v>#N/A</c:v>
                </c:pt>
                <c:pt idx="3">
                  <c:v>#N/A</c:v>
                </c:pt>
                <c:pt idx="4">
                  <c:v>224</c:v>
                </c:pt>
                <c:pt idx="5">
                  <c:v>#N/A</c:v>
                </c:pt>
                <c:pt idx="6">
                  <c:v>#N/A</c:v>
                </c:pt>
                <c:pt idx="7">
                  <c:v>222</c:v>
                </c:pt>
                <c:pt idx="8">
                  <c:v>#N/A</c:v>
                </c:pt>
                <c:pt idx="9">
                  <c:v>#N/A</c:v>
                </c:pt>
                <c:pt idx="10">
                  <c:v>221</c:v>
                </c:pt>
                <c:pt idx="11">
                  <c:v>#N/A</c:v>
                </c:pt>
                <c:pt idx="12">
                  <c:v>#N/A</c:v>
                </c:pt>
                <c:pt idx="13">
                  <c:v>244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8593408"/>
        <c:axId val="158595328"/>
      </c:lineChart>
      <c:catAx>
        <c:axId val="158593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595328"/>
        <c:crosses val="autoZero"/>
        <c:auto val="1"/>
        <c:lblAlgn val="ctr"/>
        <c:lblOffset val="100"/>
        <c:tickLblSkip val="1"/>
        <c:tickMarkSkip val="1"/>
        <c:noMultiLvlLbl val="0"/>
      </c:catAx>
      <c:valAx>
        <c:axId val="158595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593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5010</c:v>
                </c:pt>
                <c:pt idx="5">
                  <c:v>4901</c:v>
                </c:pt>
                <c:pt idx="8">
                  <c:v>4827</c:v>
                </c:pt>
                <c:pt idx="11">
                  <c:v>4670</c:v>
                </c:pt>
                <c:pt idx="14">
                  <c:v>4488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326</c:v>
                </c:pt>
                <c:pt idx="5">
                  <c:v>275</c:v>
                </c:pt>
                <c:pt idx="8">
                  <c:v>235</c:v>
                </c:pt>
                <c:pt idx="11">
                  <c:v>195</c:v>
                </c:pt>
                <c:pt idx="14">
                  <c:v>161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1386</c:v>
                </c:pt>
                <c:pt idx="5">
                  <c:v>1641</c:v>
                </c:pt>
                <c:pt idx="8">
                  <c:v>1852</c:v>
                </c:pt>
                <c:pt idx="11">
                  <c:v>2023</c:v>
                </c:pt>
                <c:pt idx="14">
                  <c:v>1861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892</c:v>
                </c:pt>
                <c:pt idx="3">
                  <c:v>711</c:v>
                </c:pt>
                <c:pt idx="6">
                  <c:v>640</c:v>
                </c:pt>
                <c:pt idx="9">
                  <c:v>584</c:v>
                </c:pt>
                <c:pt idx="12">
                  <c:v>574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69</c:v>
                </c:pt>
                <c:pt idx="3">
                  <c:v>58</c:v>
                </c:pt>
                <c:pt idx="6">
                  <c:v>45</c:v>
                </c:pt>
                <c:pt idx="9">
                  <c:v>32</c:v>
                </c:pt>
                <c:pt idx="12">
                  <c:v>21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2372</c:v>
                </c:pt>
                <c:pt idx="3">
                  <c:v>2413</c:v>
                </c:pt>
                <c:pt idx="6">
                  <c:v>2337</c:v>
                </c:pt>
                <c:pt idx="9">
                  <c:v>2415</c:v>
                </c:pt>
                <c:pt idx="12">
                  <c:v>2441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c:v>
                </c:pt>
                <c:pt idx="3">
                  <c:v>8</c:v>
                </c:pt>
                <c:pt idx="6">
                  <c:v>7</c:v>
                </c:pt>
                <c:pt idx="9">
                  <c:v>6</c:v>
                </c:pt>
                <c:pt idx="12">
                  <c:v>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5313</c:v>
                </c:pt>
                <c:pt idx="3">
                  <c:v>5156</c:v>
                </c:pt>
                <c:pt idx="6">
                  <c:v>5009</c:v>
                </c:pt>
                <c:pt idx="9">
                  <c:v>4852</c:v>
                </c:pt>
                <c:pt idx="12">
                  <c:v>4681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5563392"/>
        <c:axId val="165577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1933</c:v>
                </c:pt>
                <c:pt idx="2">
                  <c:v>#N/A</c:v>
                </c:pt>
                <c:pt idx="3">
                  <c:v>#N/A</c:v>
                </c:pt>
                <c:pt idx="4">
                  <c:v>1528</c:v>
                </c:pt>
                <c:pt idx="5">
                  <c:v>#N/A</c:v>
                </c:pt>
                <c:pt idx="6">
                  <c:v>#N/A</c:v>
                </c:pt>
                <c:pt idx="7">
                  <c:v>1123</c:v>
                </c:pt>
                <c:pt idx="8">
                  <c:v>#N/A</c:v>
                </c:pt>
                <c:pt idx="9">
                  <c:v>#N/A</c:v>
                </c:pt>
                <c:pt idx="10">
                  <c:v>1002</c:v>
                </c:pt>
                <c:pt idx="11">
                  <c:v>#N/A</c:v>
                </c:pt>
                <c:pt idx="12">
                  <c:v>#N/A</c:v>
                </c:pt>
                <c:pt idx="13">
                  <c:v>1212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5563392"/>
        <c:axId val="165577856"/>
      </c:lineChart>
      <c:catAx>
        <c:axId val="16556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5577856"/>
        <c:crosses val="autoZero"/>
        <c:auto val="1"/>
        <c:lblAlgn val="ctr"/>
        <c:lblOffset val="100"/>
        <c:tickLblSkip val="1"/>
        <c:tickMarkSkip val="1"/>
        <c:noMultiLvlLbl val="0"/>
      </c:catAx>
      <c:valAx>
        <c:axId val="165577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56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H19</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年度の</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ヵ年にわたり高利率の起債を繰り上げ償還したことや、新規発行の起債をプライマリーバランス黒字に配慮して発行したことにより</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H26</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502</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百万円まで減少した</a:t>
          </a:r>
          <a:r>
            <a:rPr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中学校建設による償還金の増などにより</a:t>
          </a:r>
          <a:r>
            <a:rPr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H28</a:t>
          </a:r>
          <a:r>
            <a:rPr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515</a:t>
          </a:r>
          <a:r>
            <a:rPr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r>
            <a:rPr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対</a:t>
          </a:r>
          <a:r>
            <a:rPr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a:t>
          </a:r>
          <a:r>
            <a:rPr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pPr rtl="0"/>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○公営企業債の元利償還に対する繰入金･･･下水道事業特別会計等においても事業費を過大にならないよう計画的な実施により</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H22</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年度以降</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H25</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年度まで減少し</a:t>
          </a:r>
          <a:r>
            <a:rPr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たが</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H28</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182</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百万円と前年度</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額となった。</a:t>
          </a:r>
          <a:endParaRPr lang="ja-JP" altLang="ja-JP" sz="1050">
            <a:effectLst/>
            <a:latin typeface="ＭＳ ゴシック" panose="020B0609070205080204" pitchFamily="49" charset="-128"/>
            <a:ea typeface="ＭＳ ゴシック" panose="020B0609070205080204" pitchFamily="49" charset="-128"/>
          </a:endParaRPr>
        </a:p>
        <a:p>
          <a:pPr rtl="0"/>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○組合等が起こした地方債の元利償還金に対する負担金等･･･一関地方広域行政組合の負担金であ</a:t>
          </a:r>
          <a:r>
            <a:rPr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る。</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Ｈ</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050">
            <a:effectLst/>
            <a:latin typeface="ＭＳ ゴシック" panose="020B0609070205080204" pitchFamily="49" charset="-128"/>
            <a:ea typeface="ＭＳ ゴシック" panose="020B0609070205080204" pitchFamily="49" charset="-128"/>
          </a:endParaRPr>
        </a:p>
        <a:p>
          <a:pPr rtl="0"/>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○債務負担行為に基づく支出額･･･近年圃場整備等の新たな事業を行っていないことなどから年々減少している。</a:t>
          </a:r>
          <a:endParaRPr lang="ja-JP" altLang="ja-JP" sz="1050">
            <a:effectLst/>
            <a:latin typeface="ＭＳ ゴシック" panose="020B0609070205080204" pitchFamily="49" charset="-128"/>
            <a:ea typeface="ＭＳ ゴシック" panose="020B0609070205080204" pitchFamily="49" charset="-128"/>
          </a:endParaRPr>
        </a:p>
        <a:p>
          <a:pPr rtl="0"/>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○算入公債費等･･･過去の起債に対する基準財政需要額であり、</a:t>
          </a:r>
          <a:r>
            <a:rPr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対</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前年度</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百万円減の</a:t>
          </a:r>
          <a:r>
            <a:rPr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466</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a:t>
          </a:r>
          <a:r>
            <a:rPr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っ</a:t>
          </a:r>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050">
            <a:effectLst/>
            <a:latin typeface="ＭＳ ゴシック" panose="020B0609070205080204" pitchFamily="49" charset="-128"/>
            <a:ea typeface="ＭＳ ゴシック" panose="020B0609070205080204" pitchFamily="49" charset="-128"/>
          </a:endParaRPr>
        </a:p>
        <a:p>
          <a:pPr rtl="0"/>
          <a:r>
            <a:rPr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○実質公債費比率の分子･･･</a:t>
          </a:r>
          <a:r>
            <a:rPr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公債費充当一般財源は</a:t>
          </a:r>
          <a:r>
            <a:rPr lang="ja-JP" altLang="ja-JP" sz="900" b="0" i="0" baseline="0">
              <a:solidFill>
                <a:schemeClr val="dk1"/>
              </a:solidFill>
              <a:effectLst/>
              <a:latin typeface="+mn-lt"/>
              <a:ea typeface="+mn-ea"/>
              <a:cs typeface="+mn-cs"/>
            </a:rPr>
            <a:t>臨時財政対策債の増額があったものの、道路関係の</a:t>
          </a:r>
          <a:r>
            <a:rPr lang="ja-JP" altLang="en-US" sz="900" b="0" i="0" baseline="0">
              <a:solidFill>
                <a:schemeClr val="dk1"/>
              </a:solidFill>
              <a:effectLst/>
              <a:latin typeface="+mn-lt"/>
              <a:ea typeface="+mn-ea"/>
              <a:cs typeface="+mn-cs"/>
            </a:rPr>
            <a:t>元利償還金の減によ</a:t>
          </a:r>
          <a:r>
            <a:rPr lang="ja-JP" altLang="ja-JP" sz="900" b="0" i="0" baseline="0">
              <a:solidFill>
                <a:schemeClr val="dk1"/>
              </a:solidFill>
              <a:effectLst/>
              <a:latin typeface="+mn-lt"/>
              <a:ea typeface="+mn-ea"/>
              <a:cs typeface="+mn-cs"/>
            </a:rPr>
            <a:t>り、前年度</a:t>
          </a:r>
          <a:r>
            <a:rPr lang="en-US" altLang="ja-JP" sz="900" b="0" i="0" baseline="0">
              <a:solidFill>
                <a:schemeClr val="dk1"/>
              </a:solidFill>
              <a:effectLst/>
              <a:latin typeface="+mn-lt"/>
              <a:ea typeface="+mn-ea"/>
              <a:cs typeface="+mn-cs"/>
            </a:rPr>
            <a:t>23</a:t>
          </a:r>
          <a:r>
            <a:rPr lang="ja-JP" altLang="ja-JP" sz="900" b="0" i="0" baseline="0">
              <a:solidFill>
                <a:schemeClr val="dk1"/>
              </a:solidFill>
              <a:effectLst/>
              <a:latin typeface="+mn-lt"/>
              <a:ea typeface="+mn-ea"/>
              <a:cs typeface="+mn-cs"/>
            </a:rPr>
            <a:t>百万円</a:t>
          </a:r>
          <a:r>
            <a:rPr lang="ja-JP" altLang="en-US" sz="900" b="0" i="0" baseline="0">
              <a:solidFill>
                <a:schemeClr val="dk1"/>
              </a:solidFill>
              <a:effectLst/>
              <a:latin typeface="+mn-lt"/>
              <a:ea typeface="+mn-ea"/>
              <a:cs typeface="+mn-cs"/>
            </a:rPr>
            <a:t>増</a:t>
          </a:r>
          <a:r>
            <a:rPr lang="ja-JP" altLang="ja-JP" sz="900" b="0" i="0" baseline="0">
              <a:solidFill>
                <a:schemeClr val="dk1"/>
              </a:solidFill>
              <a:effectLst/>
              <a:latin typeface="+mn-lt"/>
              <a:ea typeface="+mn-ea"/>
              <a:cs typeface="+mn-cs"/>
            </a:rPr>
            <a:t>の</a:t>
          </a:r>
          <a:r>
            <a:rPr lang="en-US" altLang="ja-JP" sz="900" b="0" i="0" baseline="0">
              <a:solidFill>
                <a:schemeClr val="dk1"/>
              </a:solidFill>
              <a:effectLst/>
              <a:latin typeface="+mn-lt"/>
              <a:ea typeface="+mn-ea"/>
              <a:cs typeface="+mn-cs"/>
            </a:rPr>
            <a:t>244</a:t>
          </a:r>
          <a:r>
            <a:rPr lang="ja-JP" altLang="ja-JP" sz="900" b="0" i="0" baseline="0">
              <a:solidFill>
                <a:schemeClr val="dk1"/>
              </a:solidFill>
              <a:effectLst/>
              <a:latin typeface="+mn-lt"/>
              <a:ea typeface="+mn-ea"/>
              <a:cs typeface="+mn-cs"/>
            </a:rPr>
            <a:t>百</a:t>
          </a:r>
          <a:r>
            <a:rPr lang="ja-JP" altLang="en-US" sz="900" b="0" i="0" baseline="0">
              <a:solidFill>
                <a:schemeClr val="dk1"/>
              </a:solidFill>
              <a:effectLst/>
              <a:latin typeface="+mn-lt"/>
              <a:ea typeface="+mn-ea"/>
              <a:cs typeface="+mn-cs"/>
            </a:rPr>
            <a:t>万円</a:t>
          </a:r>
          <a:r>
            <a:rPr lang="ja-JP" altLang="ja-JP" sz="900" b="0" i="0" baseline="0">
              <a:solidFill>
                <a:schemeClr val="dk1"/>
              </a:solidFill>
              <a:effectLst/>
              <a:latin typeface="+mn-lt"/>
              <a:ea typeface="+mn-ea"/>
              <a:cs typeface="+mn-cs"/>
            </a:rPr>
            <a:t>とな</a:t>
          </a:r>
          <a:r>
            <a:rPr lang="ja-JP" altLang="en-US" sz="900" b="0" i="0" baseline="0">
              <a:solidFill>
                <a:schemeClr val="dk1"/>
              </a:solidFill>
              <a:effectLst/>
              <a:latin typeface="+mn-lt"/>
              <a:ea typeface="+mn-ea"/>
              <a:cs typeface="+mn-cs"/>
            </a:rPr>
            <a:t>った</a:t>
          </a:r>
          <a:r>
            <a:rPr lang="ja-JP" altLang="ja-JP" sz="900" b="0" i="0" baseline="0">
              <a:solidFill>
                <a:schemeClr val="dk1"/>
              </a:solidFill>
              <a:effectLst/>
              <a:latin typeface="+mn-lt"/>
              <a:ea typeface="+mn-ea"/>
              <a:cs typeface="+mn-cs"/>
            </a:rPr>
            <a:t>。</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○一般会計等に係る地方債残高</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…H19</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年度をピークに</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H22</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年度まで減少してきたが、</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H23</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年度は継続事業として実施した中学校建築に係る起債年度割額が増額となった。</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H25</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年度以降は事業の償還が終了したことにより減額傾向となっており</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H28</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年度末で</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4,681</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百万円前年度に比較して</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171</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200" b="0" u="none">
            <a:solidFill>
              <a:schemeClr val="tx1"/>
            </a:solidFill>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○債務負担行為に基づく支出予定額</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近年圃場整備等の新たな事業を行っていないことなどから年々減少している。</a:t>
          </a:r>
          <a:endParaRPr lang="ja-JP" altLang="ja-JP" sz="1200" b="0" u="none">
            <a:solidFill>
              <a:schemeClr val="tx1"/>
            </a:solidFill>
            <a:effectLst/>
            <a:latin typeface="ＭＳ ゴシック" panose="020B0609070205080204" pitchFamily="49" charset="-128"/>
            <a:ea typeface="ＭＳ ゴシック" panose="020B0609070205080204" pitchFamily="49" charset="-128"/>
          </a:endParaRPr>
        </a:p>
        <a:p>
          <a:pPr rtl="0"/>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○公営企業債等繰入見込額</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下水道事業特別会計の影響が大きいが、Ｈ</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28</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年度は全体で</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26</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百万円の増額となっている。</a:t>
          </a:r>
          <a:endParaRPr lang="ja-JP" altLang="ja-JP" sz="1200" b="0" u="none">
            <a:solidFill>
              <a:schemeClr val="tx1"/>
            </a:solidFill>
            <a:effectLst/>
            <a:latin typeface="ＭＳ ゴシック" panose="020B0609070205080204" pitchFamily="49" charset="-128"/>
            <a:ea typeface="ＭＳ ゴシック" panose="020B0609070205080204" pitchFamily="49" charset="-128"/>
          </a:endParaRPr>
        </a:p>
        <a:p>
          <a:pPr rtl="0"/>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○組合等負担等見込額</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一関地方広域行政組合の新たな投資を行っていないことから減少している。</a:t>
          </a:r>
          <a:endParaRPr lang="ja-JP" altLang="ja-JP" sz="1200" b="0" u="none">
            <a:solidFill>
              <a:schemeClr val="tx1"/>
            </a:solidFill>
            <a:effectLst/>
            <a:latin typeface="ＭＳ ゴシック" panose="020B0609070205080204" pitchFamily="49" charset="-128"/>
            <a:ea typeface="ＭＳ ゴシック" panose="020B0609070205080204" pitchFamily="49" charset="-128"/>
          </a:endParaRPr>
        </a:p>
        <a:p>
          <a:pPr rtl="0"/>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○退職手当負担見込額・・・積立金の増により減額（△</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10</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200" b="0" u="none">
            <a:solidFill>
              <a:schemeClr val="tx1"/>
            </a:solidFill>
            <a:effectLst/>
            <a:latin typeface="ＭＳ ゴシック" panose="020B0609070205080204" pitchFamily="49" charset="-128"/>
            <a:ea typeface="ＭＳ ゴシック" panose="020B0609070205080204" pitchFamily="49" charset="-128"/>
          </a:endParaRPr>
        </a:p>
        <a:p>
          <a:pPr rtl="0"/>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○充当可能基金</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集中改革プラン、行財政改革などにより</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Ｈ</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25</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年度</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以降</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増額となっている。Ｈ</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28</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年度</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は道の駅建設に係る基金取り崩しの影響から</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1,861</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百万円と</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162</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百万円</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減額と</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なった。</a:t>
          </a:r>
          <a:endParaRPr lang="ja-JP" altLang="ja-JP" sz="1200" b="0" u="none">
            <a:solidFill>
              <a:schemeClr val="tx1"/>
            </a:solidFill>
            <a:effectLst/>
            <a:latin typeface="ＭＳ ゴシック" panose="020B0609070205080204" pitchFamily="49" charset="-128"/>
            <a:ea typeface="ＭＳ ゴシック" panose="020B0609070205080204" pitchFamily="49" charset="-128"/>
          </a:endParaRPr>
        </a:p>
        <a:p>
          <a:pPr rtl="0"/>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○充当可能特定歳入</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町営住宅による使用料であるが、年々減額となっている。（対象となる住宅債の償還が減っていることに伴う）</a:t>
          </a:r>
          <a:endParaRPr lang="ja-JP" altLang="ja-JP" sz="1200" b="0" u="none">
            <a:solidFill>
              <a:schemeClr val="tx1"/>
            </a:solidFill>
            <a:effectLst/>
            <a:latin typeface="ＭＳ ゴシック" panose="020B0609070205080204" pitchFamily="49" charset="-128"/>
            <a:ea typeface="ＭＳ ゴシック" panose="020B0609070205080204" pitchFamily="49" charset="-128"/>
          </a:endParaRPr>
        </a:p>
        <a:p>
          <a:pPr rtl="0"/>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○基準財政需要額参入見込額</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Ｈ</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18</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年度以降の起債の新規発行を抑制していることから</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減少している</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。交付税措置対応起債償還額の減少による。</a:t>
          </a:r>
          <a:endParaRPr lang="ja-JP" altLang="ja-JP" sz="1200" b="0" u="none">
            <a:solidFill>
              <a:schemeClr val="tx1"/>
            </a:solidFill>
            <a:effectLst/>
            <a:latin typeface="ＭＳ ゴシック" panose="020B0609070205080204" pitchFamily="49" charset="-128"/>
            <a:ea typeface="ＭＳ ゴシック" panose="020B0609070205080204" pitchFamily="49" charset="-128"/>
          </a:endParaRPr>
        </a:p>
        <a:p>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○将来負担比率の分子</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将来負担額である地方債の現在高の減少が</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あるものの</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充当可能基金の</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減額、</a:t>
          </a:r>
          <a:r>
            <a:rPr lang="ja-JP" altLang="ja-JP" sz="1100" b="0" i="0" u="none" baseline="0">
              <a:solidFill>
                <a:schemeClr val="tx1"/>
              </a:solidFill>
              <a:effectLst/>
              <a:latin typeface="+mn-lt"/>
              <a:ea typeface="+mn-ea"/>
              <a:cs typeface="+mn-cs"/>
            </a:rPr>
            <a:t>基準財政需要額参入見込額</a:t>
          </a:r>
          <a:r>
            <a:rPr lang="ja-JP" altLang="en-US" sz="1100" b="0" i="0" u="none" baseline="0">
              <a:solidFill>
                <a:schemeClr val="tx1"/>
              </a:solidFill>
              <a:effectLst/>
              <a:latin typeface="+mn-lt"/>
              <a:ea typeface="+mn-ea"/>
              <a:cs typeface="+mn-cs"/>
            </a:rPr>
            <a:t>の減額</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による</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影響</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により、Ｈ</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28</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年度</a:t>
          </a:r>
          <a:r>
            <a:rPr lang="en-US"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210</a:t>
          </a:r>
          <a:r>
            <a:rPr lang="ja-JP" altLang="en-US" sz="1050" b="0" i="0" u="none" baseline="0">
              <a:solidFill>
                <a:schemeClr val="tx1"/>
              </a:solidFill>
              <a:effectLst/>
              <a:latin typeface="ＭＳ ゴシック" panose="020B0609070205080204" pitchFamily="49" charset="-128"/>
              <a:ea typeface="ＭＳ ゴシック" panose="020B0609070205080204" pitchFamily="49" charset="-128"/>
              <a:cs typeface="+mn-cs"/>
            </a:rPr>
            <a:t>百万円の増額となった</a:t>
          </a:r>
          <a:r>
            <a:rPr lang="ja-JP" altLang="ja-JP" sz="1050" b="0" i="0" u="none" baseline="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200" b="0" u="none">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7,886
7,851
63.39
5,144,771
5,006,658
132,986
2,920,233
4,681,170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48.9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昨年度と比較してポイントの増減はないが、類似団体平均値より</a:t>
          </a:r>
          <a:r>
            <a:rPr kumimoji="1" lang="en-US" altLang="ja-JP" sz="1100">
              <a:latin typeface="ＭＳ Ｐゴシック"/>
            </a:rPr>
            <a:t>0.06</a:t>
          </a:r>
          <a:r>
            <a:rPr kumimoji="1" lang="ja-JP" altLang="en-US" sz="1100">
              <a:latin typeface="ＭＳ Ｐゴシック"/>
            </a:rPr>
            <a:t>ポイント下回っている。</a:t>
          </a:r>
          <a:endParaRPr kumimoji="1" lang="en-US" altLang="ja-JP" sz="1100">
            <a:latin typeface="ＭＳ Ｐゴシック"/>
          </a:endParaRPr>
        </a:p>
        <a:p>
          <a:r>
            <a:rPr kumimoji="1" lang="ja-JP" altLang="en-US" sz="1100">
              <a:latin typeface="ＭＳ Ｐゴシック"/>
            </a:rPr>
            <a:t>　町税について</a:t>
          </a:r>
          <a:r>
            <a:rPr kumimoji="1" lang="en-US" altLang="ja-JP" sz="1100">
              <a:latin typeface="ＭＳ Ｐゴシック"/>
            </a:rPr>
            <a:t>3,969</a:t>
          </a:r>
          <a:r>
            <a:rPr kumimoji="1" lang="ja-JP" altLang="en-US" sz="1100">
              <a:latin typeface="ＭＳ Ｐゴシック"/>
            </a:rPr>
            <a:t>万円増、財産収入について</a:t>
          </a:r>
          <a:r>
            <a:rPr kumimoji="1" lang="en-US" altLang="ja-JP" sz="1100">
              <a:latin typeface="ＭＳ Ｐゴシック"/>
            </a:rPr>
            <a:t>3,405</a:t>
          </a:r>
          <a:r>
            <a:rPr kumimoji="1" lang="ja-JP" altLang="en-US" sz="1100">
              <a:latin typeface="ＭＳ Ｐゴシック"/>
            </a:rPr>
            <a:t>万円増額となったものの、地方消費税交付金が</a:t>
          </a:r>
          <a:r>
            <a:rPr kumimoji="1" lang="en-US" altLang="ja-JP" sz="1100">
              <a:latin typeface="ＭＳ Ｐゴシック"/>
            </a:rPr>
            <a:t>1,456</a:t>
          </a:r>
          <a:r>
            <a:rPr kumimoji="1" lang="ja-JP" altLang="en-US" sz="1100">
              <a:latin typeface="ＭＳ Ｐゴシック"/>
            </a:rPr>
            <a:t>万円減、地方交付税が</a:t>
          </a:r>
          <a:r>
            <a:rPr kumimoji="1" lang="en-US" altLang="ja-JP" sz="1100">
              <a:latin typeface="ＭＳ Ｐゴシック"/>
            </a:rPr>
            <a:t>4,485</a:t>
          </a:r>
          <a:r>
            <a:rPr kumimoji="1" lang="ja-JP" altLang="en-US" sz="1100">
              <a:latin typeface="ＭＳ Ｐゴシック"/>
            </a:rPr>
            <a:t>万円減額となった。</a:t>
          </a:r>
          <a:endParaRPr kumimoji="1" lang="en-US" altLang="ja-JP" sz="1100">
            <a:latin typeface="ＭＳ Ｐゴシック"/>
          </a:endParaRPr>
        </a:p>
        <a:p>
          <a:r>
            <a:rPr kumimoji="1" lang="ja-JP" altLang="en-US" sz="1100">
              <a:latin typeface="ＭＳ Ｐゴシック"/>
            </a:rPr>
            <a:t>　今後、人口減少による減収が見込まれることから、企業誘致や定住化対策による税収等の増額に向けた取り組みを強化する必要がある。</a:t>
          </a:r>
          <a:endParaRPr kumimoji="1" lang="en-US" altLang="ja-JP" sz="1100">
            <a:latin typeface="ＭＳ Ｐゴシック"/>
          </a:endParaRPr>
        </a:p>
        <a:p>
          <a:r>
            <a:rPr kumimoji="1" lang="ja-JP" altLang="en-US" sz="1100">
              <a:latin typeface="ＭＳ Ｐゴシック"/>
            </a:rPr>
            <a:t>　また、町税全般にわたる徴収率の向上にも引き続き努めていく。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118231</xdr:rowOff>
    </xdr:from>
    <xdr:to>
      <xdr:col>7</xdr:col>
      <xdr:colOff>152400</xdr:colOff>
      <xdr:row>43</xdr:row>
      <xdr:rowOff>118231</xdr:rowOff>
    </xdr:to>
    <xdr:cxnSp macro="">
      <xdr:nvCxnSpPr>
        <xdr:cNvPr id="69" name="直線コネクタ 68"/>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118231</xdr:rowOff>
    </xdr:from>
    <xdr:to>
      <xdr:col>6</xdr:col>
      <xdr:colOff>0</xdr:colOff>
      <xdr:row>43</xdr:row>
      <xdr:rowOff>129722</xdr:rowOff>
    </xdr:to>
    <xdr:cxnSp macro="">
      <xdr:nvCxnSpPr>
        <xdr:cNvPr id="72" name="直線コネクタ 71"/>
        <xdr:cNvCxnSpPr/>
      </xdr:nvCxnSpPr>
      <xdr:spPr>
        <a:xfrm flipV="1">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141212</xdr:rowOff>
    </xdr:to>
    <xdr:cxnSp macro="">
      <xdr:nvCxnSpPr>
        <xdr:cNvPr id="75" name="直線コネクタ 74"/>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141212</xdr:rowOff>
    </xdr:from>
    <xdr:to>
      <xdr:col>3</xdr:col>
      <xdr:colOff>279400</xdr:colOff>
      <xdr:row>43</xdr:row>
      <xdr:rowOff>152702</xdr:rowOff>
    </xdr:to>
    <xdr:cxnSp macro="">
      <xdr:nvCxnSpPr>
        <xdr:cNvPr id="78" name="直線コネクタ 77"/>
        <xdr:cNvCxnSpPr/>
      </xdr:nvCxnSpPr>
      <xdr:spPr>
        <a:xfrm flipV="1">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67431</xdr:rowOff>
    </xdr:from>
    <xdr:to>
      <xdr:col>7</xdr:col>
      <xdr:colOff>203200</xdr:colOff>
      <xdr:row>43</xdr:row>
      <xdr:rowOff>169031</xdr:rowOff>
    </xdr:to>
    <xdr:sp macro="" textlink="">
      <xdr:nvSpPr>
        <xdr:cNvPr id="88" name="円/楕円 87"/>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39508</xdr:rowOff>
    </xdr:from>
    <xdr:ext cx="762000" cy="259045"/>
    <xdr:sp macro="" textlink="">
      <xdr:nvSpPr>
        <xdr:cNvPr id="89"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67431</xdr:rowOff>
    </xdr:from>
    <xdr:to>
      <xdr:col>6</xdr:col>
      <xdr:colOff>50800</xdr:colOff>
      <xdr:row>43</xdr:row>
      <xdr:rowOff>169031</xdr:rowOff>
    </xdr:to>
    <xdr:sp macro="" textlink="">
      <xdr:nvSpPr>
        <xdr:cNvPr id="90" name="円/楕円 89"/>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153808</xdr:rowOff>
    </xdr:from>
    <xdr:ext cx="736600" cy="259045"/>
    <xdr:sp macro="" textlink="">
      <xdr:nvSpPr>
        <xdr:cNvPr id="91" name="テキスト ボックス 90"/>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2" name="円/楕円 91"/>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165299</xdr:rowOff>
    </xdr:from>
    <xdr:ext cx="762000" cy="259045"/>
    <xdr:sp macro="" textlink="">
      <xdr:nvSpPr>
        <xdr:cNvPr id="93" name="テキスト ボックス 92"/>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101902</xdr:rowOff>
    </xdr:from>
    <xdr:to>
      <xdr:col>2</xdr:col>
      <xdr:colOff>127000</xdr:colOff>
      <xdr:row>44</xdr:row>
      <xdr:rowOff>32052</xdr:rowOff>
    </xdr:to>
    <xdr:sp macro="" textlink="">
      <xdr:nvSpPr>
        <xdr:cNvPr id="96" name="円/楕円 95"/>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16829</xdr:rowOff>
    </xdr:from>
    <xdr:ext cx="762000" cy="259045"/>
    <xdr:sp macro="" textlink="">
      <xdr:nvSpPr>
        <xdr:cNvPr id="97" name="テキスト ボックス 96"/>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経常経費充当一般財源の公債費、扶助費前年より増額となるも、物件費の減額が大きく、Ｈ</a:t>
          </a:r>
          <a:r>
            <a:rPr kumimoji="1" lang="en-US" altLang="ja-JP" sz="1100">
              <a:latin typeface="ＭＳ Ｐゴシック"/>
            </a:rPr>
            <a:t>27</a:t>
          </a:r>
          <a:r>
            <a:rPr kumimoji="1" lang="ja-JP" altLang="en-US" sz="1100">
              <a:latin typeface="ＭＳ Ｐゴシック"/>
            </a:rPr>
            <a:t>年度より</a:t>
          </a:r>
          <a:r>
            <a:rPr kumimoji="1" lang="en-US" altLang="ja-JP" sz="1100">
              <a:latin typeface="ＭＳ Ｐゴシック"/>
            </a:rPr>
            <a:t>0.1</a:t>
          </a:r>
          <a:r>
            <a:rPr kumimoji="1" lang="ja-JP" altLang="en-US" sz="1100">
              <a:latin typeface="ＭＳ Ｐゴシック"/>
            </a:rPr>
            <a:t>ポイント下回った。類似団体内平均値より</a:t>
          </a:r>
          <a:r>
            <a:rPr kumimoji="1" lang="en-US" altLang="ja-JP" sz="1100">
              <a:latin typeface="ＭＳ Ｐゴシック"/>
            </a:rPr>
            <a:t>2.3</a:t>
          </a:r>
          <a:r>
            <a:rPr kumimoji="1" lang="ja-JP" altLang="en-US" sz="1100">
              <a:latin typeface="ＭＳ Ｐゴシック"/>
            </a:rPr>
            <a:t>ポイント上回っている。</a:t>
          </a:r>
          <a:endParaRPr kumimoji="1" lang="en-US" altLang="ja-JP" sz="1100">
            <a:latin typeface="ＭＳ Ｐゴシック"/>
          </a:endParaRPr>
        </a:p>
        <a:p>
          <a:r>
            <a:rPr kumimoji="1" lang="ja-JP" altLang="en-US" sz="1100">
              <a:latin typeface="ＭＳ Ｐゴシック"/>
            </a:rPr>
            <a:t>　扶助費について、子育て施策として行っている町単独医療費助成で歳出増となっているほか、保育料等の独自削減により、歳入の特定財源が減額となったことも、高水準の要因である。</a:t>
          </a:r>
          <a:endParaRPr kumimoji="1" lang="en-US" altLang="ja-JP" sz="1100">
            <a:latin typeface="ＭＳ Ｐゴシック"/>
          </a:endParaRPr>
        </a:p>
        <a:p>
          <a:r>
            <a:rPr kumimoji="1" lang="ja-JP" altLang="en-US" sz="1100">
              <a:latin typeface="ＭＳ Ｐゴシック"/>
            </a:rPr>
            <a:t>　経常収支比率の中で大きな割合を占める人件費と公債費については抑制していく必要があり、人件費については定員適正化計画に基づく計画的な職員採用を行い、公債費ついては、総合計画に沿って優先順位付けを行い、プライマリーバランスの黒字化を原則に、過大な負担となならないように慎重な起債発行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148082</xdr:rowOff>
    </xdr:from>
    <xdr:to>
      <xdr:col>7</xdr:col>
      <xdr:colOff>152400</xdr:colOff>
      <xdr:row>63</xdr:row>
      <xdr:rowOff>152908</xdr:rowOff>
    </xdr:to>
    <xdr:cxnSp macro="">
      <xdr:nvCxnSpPr>
        <xdr:cNvPr id="130" name="直線コネクタ 129"/>
        <xdr:cNvCxnSpPr/>
      </xdr:nvCxnSpPr>
      <xdr:spPr>
        <a:xfrm flipV="1">
          <a:off x="4114800" y="1094943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152908</xdr:rowOff>
    </xdr:from>
    <xdr:to>
      <xdr:col>6</xdr:col>
      <xdr:colOff>0</xdr:colOff>
      <xdr:row>64</xdr:row>
      <xdr:rowOff>34544</xdr:rowOff>
    </xdr:to>
    <xdr:cxnSp macro="">
      <xdr:nvCxnSpPr>
        <xdr:cNvPr id="133" name="直線コネクタ 132"/>
        <xdr:cNvCxnSpPr/>
      </xdr:nvCxnSpPr>
      <xdr:spPr>
        <a:xfrm flipV="1">
          <a:off x="3225800" y="109542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144035</xdr:rowOff>
    </xdr:from>
    <xdr:ext cx="736600" cy="259045"/>
    <xdr:sp macro="" textlink="">
      <xdr:nvSpPr>
        <xdr:cNvPr id="135" name="テキスト ボックス 134"/>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66040</xdr:rowOff>
    </xdr:from>
    <xdr:to>
      <xdr:col>4</xdr:col>
      <xdr:colOff>482600</xdr:colOff>
      <xdr:row>64</xdr:row>
      <xdr:rowOff>34544</xdr:rowOff>
    </xdr:to>
    <xdr:cxnSp macro="">
      <xdr:nvCxnSpPr>
        <xdr:cNvPr id="136" name="直線コネクタ 135"/>
        <xdr:cNvCxnSpPr/>
      </xdr:nvCxnSpPr>
      <xdr:spPr>
        <a:xfrm>
          <a:off x="2336800" y="1086739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7" name="フローチャート : 判断 136"/>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8653</xdr:rowOff>
    </xdr:from>
    <xdr:ext cx="762000" cy="259045"/>
    <xdr:sp macro="" textlink="">
      <xdr:nvSpPr>
        <xdr:cNvPr id="138" name="テキスト ボックス 137"/>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66040</xdr:rowOff>
    </xdr:from>
    <xdr:to>
      <xdr:col>3</xdr:col>
      <xdr:colOff>279400</xdr:colOff>
      <xdr:row>63</xdr:row>
      <xdr:rowOff>148082</xdr:rowOff>
    </xdr:to>
    <xdr:cxnSp macro="">
      <xdr:nvCxnSpPr>
        <xdr:cNvPr id="139" name="直線コネクタ 138"/>
        <xdr:cNvCxnSpPr/>
      </xdr:nvCxnSpPr>
      <xdr:spPr>
        <a:xfrm flipV="1">
          <a:off x="1447800" y="1086739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0" name="フローチャート :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41" name="テキスト ボックス 140"/>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2" name="フローチャート :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78757</xdr:rowOff>
    </xdr:from>
    <xdr:ext cx="762000" cy="259045"/>
    <xdr:sp macro="" textlink="">
      <xdr:nvSpPr>
        <xdr:cNvPr id="143" name="テキスト ボックス 142"/>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97282</xdr:rowOff>
    </xdr:from>
    <xdr:to>
      <xdr:col>7</xdr:col>
      <xdr:colOff>203200</xdr:colOff>
      <xdr:row>64</xdr:row>
      <xdr:rowOff>27432</xdr:rowOff>
    </xdr:to>
    <xdr:sp macro="" textlink="">
      <xdr:nvSpPr>
        <xdr:cNvPr id="149" name="円/楕円 148"/>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69359</xdr:rowOff>
    </xdr:from>
    <xdr:ext cx="762000" cy="259045"/>
    <xdr:sp macro="" textlink="">
      <xdr:nvSpPr>
        <xdr:cNvPr id="150" name="財政構造の弾力性該当値テキスト"/>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102108</xdr:rowOff>
    </xdr:from>
    <xdr:to>
      <xdr:col>6</xdr:col>
      <xdr:colOff>50800</xdr:colOff>
      <xdr:row>64</xdr:row>
      <xdr:rowOff>32258</xdr:rowOff>
    </xdr:to>
    <xdr:sp macro="" textlink="">
      <xdr:nvSpPr>
        <xdr:cNvPr id="151" name="円/楕円 150"/>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17035</xdr:rowOff>
    </xdr:from>
    <xdr:ext cx="736600" cy="259045"/>
    <xdr:sp macro="" textlink="">
      <xdr:nvSpPr>
        <xdr:cNvPr id="152" name="テキスト ボックス 151"/>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155194</xdr:rowOff>
    </xdr:from>
    <xdr:to>
      <xdr:col>4</xdr:col>
      <xdr:colOff>533400</xdr:colOff>
      <xdr:row>64</xdr:row>
      <xdr:rowOff>85344</xdr:rowOff>
    </xdr:to>
    <xdr:sp macro="" textlink="">
      <xdr:nvSpPr>
        <xdr:cNvPr id="153" name="円/楕円 152"/>
        <xdr:cNvSpPr/>
      </xdr:nvSpPr>
      <xdr:spPr>
        <a:xfrm>
          <a:off x="3175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70121</xdr:rowOff>
    </xdr:from>
    <xdr:ext cx="762000" cy="259045"/>
    <xdr:sp macro="" textlink="">
      <xdr:nvSpPr>
        <xdr:cNvPr id="154" name="テキスト ボックス 153"/>
        <xdr:cNvSpPr txBox="1"/>
      </xdr:nvSpPr>
      <xdr:spPr>
        <a:xfrm>
          <a:off x="2844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15240</xdr:rowOff>
    </xdr:from>
    <xdr:to>
      <xdr:col>3</xdr:col>
      <xdr:colOff>330200</xdr:colOff>
      <xdr:row>63</xdr:row>
      <xdr:rowOff>116840</xdr:rowOff>
    </xdr:to>
    <xdr:sp macro="" textlink="">
      <xdr:nvSpPr>
        <xdr:cNvPr id="155" name="円/楕円 154"/>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101617</xdr:rowOff>
    </xdr:from>
    <xdr:ext cx="762000" cy="259045"/>
    <xdr:sp macro="" textlink="">
      <xdr:nvSpPr>
        <xdr:cNvPr id="156" name="テキスト ボックス 155"/>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97282</xdr:rowOff>
    </xdr:from>
    <xdr:to>
      <xdr:col>2</xdr:col>
      <xdr:colOff>127000</xdr:colOff>
      <xdr:row>64</xdr:row>
      <xdr:rowOff>27432</xdr:rowOff>
    </xdr:to>
    <xdr:sp macro="" textlink="">
      <xdr:nvSpPr>
        <xdr:cNvPr id="157" name="円/楕円 156"/>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12209</xdr:rowOff>
    </xdr:from>
    <xdr:ext cx="762000" cy="259045"/>
    <xdr:sp macro="" textlink="">
      <xdr:nvSpPr>
        <xdr:cNvPr id="158" name="テキスト ボックス 157"/>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[211,248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146,377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昨年度より</a:t>
          </a:r>
          <a:r>
            <a:rPr kumimoji="1" lang="en-US" altLang="ja-JP" sz="1100">
              <a:latin typeface="ＭＳ Ｐゴシック"/>
            </a:rPr>
            <a:t>16,448</a:t>
          </a:r>
          <a:r>
            <a:rPr kumimoji="1" lang="ja-JP" altLang="en-US" sz="1100">
              <a:latin typeface="ＭＳ Ｐゴシック"/>
            </a:rPr>
            <a:t>円増額となるも類似団体内平均より</a:t>
          </a:r>
          <a:r>
            <a:rPr kumimoji="1" lang="en-US" altLang="ja-JP" sz="1100">
              <a:latin typeface="ＭＳ Ｐゴシック"/>
            </a:rPr>
            <a:t>15,278</a:t>
          </a:r>
          <a:r>
            <a:rPr kumimoji="1" lang="ja-JP" altLang="en-US" sz="1100">
              <a:latin typeface="ＭＳ Ｐゴシック"/>
            </a:rPr>
            <a:t>円下回っている。</a:t>
          </a:r>
          <a:endParaRPr kumimoji="1" lang="en-US" altLang="ja-JP" sz="1100">
            <a:latin typeface="ＭＳ Ｐゴシック"/>
          </a:endParaRPr>
        </a:p>
        <a:p>
          <a:r>
            <a:rPr kumimoji="1" lang="ja-JP" altLang="en-US" sz="1100">
              <a:latin typeface="ＭＳ Ｐゴシック"/>
            </a:rPr>
            <a:t>　毎年度人口減となっている一方で、保育所にかかる賃金や、情報セキュリティ強化に伴う経費などにより物件費が増額していることなどが影響している。</a:t>
          </a:r>
          <a:endParaRPr kumimoji="1" lang="en-US" altLang="ja-JP" sz="1100">
            <a:latin typeface="ＭＳ Ｐゴシック"/>
          </a:endParaRPr>
        </a:p>
        <a:p>
          <a:r>
            <a:rPr kumimoji="1" lang="ja-JP" altLang="en-US" sz="1100">
              <a:latin typeface="ＭＳ Ｐゴシック"/>
            </a:rPr>
            <a:t>　人件費については、定員適正化計画に基づく職員採用に努め、物件費については、事務事業評価などにより、経費抑制の意識を浸透させていく。</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133477</xdr:rowOff>
    </xdr:from>
    <xdr:to>
      <xdr:col>7</xdr:col>
      <xdr:colOff>152400</xdr:colOff>
      <xdr:row>82</xdr:row>
      <xdr:rowOff>166551</xdr:rowOff>
    </xdr:to>
    <xdr:cxnSp macro="">
      <xdr:nvCxnSpPr>
        <xdr:cNvPr id="192" name="直線コネクタ 191"/>
        <xdr:cNvCxnSpPr/>
      </xdr:nvCxnSpPr>
      <xdr:spPr>
        <a:xfrm>
          <a:off x="4114800" y="14192377"/>
          <a:ext cx="838200" cy="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115159</xdr:rowOff>
    </xdr:from>
    <xdr:to>
      <xdr:col>6</xdr:col>
      <xdr:colOff>0</xdr:colOff>
      <xdr:row>82</xdr:row>
      <xdr:rowOff>133477</xdr:rowOff>
    </xdr:to>
    <xdr:cxnSp macro="">
      <xdr:nvCxnSpPr>
        <xdr:cNvPr id="195" name="直線コネクタ 194"/>
        <xdr:cNvCxnSpPr/>
      </xdr:nvCxnSpPr>
      <xdr:spPr>
        <a:xfrm>
          <a:off x="3225800" y="14174059"/>
          <a:ext cx="889000" cy="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98427</xdr:rowOff>
    </xdr:from>
    <xdr:to>
      <xdr:col>4</xdr:col>
      <xdr:colOff>482600</xdr:colOff>
      <xdr:row>82</xdr:row>
      <xdr:rowOff>115159</xdr:rowOff>
    </xdr:to>
    <xdr:cxnSp macro="">
      <xdr:nvCxnSpPr>
        <xdr:cNvPr id="198" name="直線コネクタ 197"/>
        <xdr:cNvCxnSpPr/>
      </xdr:nvCxnSpPr>
      <xdr:spPr>
        <a:xfrm>
          <a:off x="2336800" y="14157327"/>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126554</xdr:rowOff>
    </xdr:from>
    <xdr:to>
      <xdr:col>4</xdr:col>
      <xdr:colOff>533400</xdr:colOff>
      <xdr:row>83</xdr:row>
      <xdr:rowOff>56704</xdr:rowOff>
    </xdr:to>
    <xdr:sp macro="" textlink="">
      <xdr:nvSpPr>
        <xdr:cNvPr id="199" name="フローチャート : 判断 198"/>
        <xdr:cNvSpPr/>
      </xdr:nvSpPr>
      <xdr:spPr>
        <a:xfrm>
          <a:off x="3175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41481</xdr:rowOff>
    </xdr:from>
    <xdr:ext cx="762000" cy="259045"/>
    <xdr:sp macro="" textlink="">
      <xdr:nvSpPr>
        <xdr:cNvPr id="200" name="テキスト ボックス 199"/>
        <xdr:cNvSpPr txBox="1"/>
      </xdr:nvSpPr>
      <xdr:spPr>
        <a:xfrm>
          <a:off x="2844800" y="142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98427</xdr:rowOff>
    </xdr:from>
    <xdr:to>
      <xdr:col>3</xdr:col>
      <xdr:colOff>279400</xdr:colOff>
      <xdr:row>82</xdr:row>
      <xdr:rowOff>99795</xdr:rowOff>
    </xdr:to>
    <xdr:cxnSp macro="">
      <xdr:nvCxnSpPr>
        <xdr:cNvPr id="201" name="直線コネクタ 200"/>
        <xdr:cNvCxnSpPr/>
      </xdr:nvCxnSpPr>
      <xdr:spPr>
        <a:xfrm flipV="1">
          <a:off x="1447800" y="14157327"/>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92932</xdr:rowOff>
    </xdr:from>
    <xdr:to>
      <xdr:col>3</xdr:col>
      <xdr:colOff>330200</xdr:colOff>
      <xdr:row>83</xdr:row>
      <xdr:rowOff>23082</xdr:rowOff>
    </xdr:to>
    <xdr:sp macro="" textlink="">
      <xdr:nvSpPr>
        <xdr:cNvPr id="202" name="フローチャート : 判断 201"/>
        <xdr:cNvSpPr/>
      </xdr:nvSpPr>
      <xdr:spPr>
        <a:xfrm>
          <a:off x="2286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7859</xdr:rowOff>
    </xdr:from>
    <xdr:ext cx="762000" cy="259045"/>
    <xdr:sp macro="" textlink="">
      <xdr:nvSpPr>
        <xdr:cNvPr id="203" name="テキスト ボックス 202"/>
        <xdr:cNvSpPr txBox="1"/>
      </xdr:nvSpPr>
      <xdr:spPr>
        <a:xfrm>
          <a:off x="1955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111209</xdr:rowOff>
    </xdr:from>
    <xdr:to>
      <xdr:col>2</xdr:col>
      <xdr:colOff>127000</xdr:colOff>
      <xdr:row>83</xdr:row>
      <xdr:rowOff>41359</xdr:rowOff>
    </xdr:to>
    <xdr:sp macro="" textlink="">
      <xdr:nvSpPr>
        <xdr:cNvPr id="204" name="フローチャート : 判断 203"/>
        <xdr:cNvSpPr/>
      </xdr:nvSpPr>
      <xdr:spPr>
        <a:xfrm>
          <a:off x="1397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26136</xdr:rowOff>
    </xdr:from>
    <xdr:ext cx="762000" cy="259045"/>
    <xdr:sp macro="" textlink="">
      <xdr:nvSpPr>
        <xdr:cNvPr id="205" name="テキスト ボックス 204"/>
        <xdr:cNvSpPr txBox="1"/>
      </xdr:nvSpPr>
      <xdr:spPr>
        <a:xfrm>
          <a:off x="1066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115751</xdr:rowOff>
    </xdr:from>
    <xdr:to>
      <xdr:col>7</xdr:col>
      <xdr:colOff>203200</xdr:colOff>
      <xdr:row>83</xdr:row>
      <xdr:rowOff>45901</xdr:rowOff>
    </xdr:to>
    <xdr:sp macro="" textlink="">
      <xdr:nvSpPr>
        <xdr:cNvPr id="211" name="円/楕円 210"/>
        <xdr:cNvSpPr/>
      </xdr:nvSpPr>
      <xdr:spPr>
        <a:xfrm>
          <a:off x="4902200" y="141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132278</xdr:rowOff>
    </xdr:from>
    <xdr:ext cx="762000" cy="259045"/>
    <xdr:sp macro="" textlink="">
      <xdr:nvSpPr>
        <xdr:cNvPr id="212" name="人件費・物件費等の状況該当値テキスト"/>
        <xdr:cNvSpPr txBox="1"/>
      </xdr:nvSpPr>
      <xdr:spPr>
        <a:xfrm>
          <a:off x="5041900" y="1401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211,248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82677</xdr:rowOff>
    </xdr:from>
    <xdr:to>
      <xdr:col>6</xdr:col>
      <xdr:colOff>50800</xdr:colOff>
      <xdr:row>83</xdr:row>
      <xdr:rowOff>12827</xdr:rowOff>
    </xdr:to>
    <xdr:sp macro="" textlink="">
      <xdr:nvSpPr>
        <xdr:cNvPr id="213" name="円/楕円 212"/>
        <xdr:cNvSpPr/>
      </xdr:nvSpPr>
      <xdr:spPr>
        <a:xfrm>
          <a:off x="4064000" y="1414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23004</xdr:rowOff>
    </xdr:from>
    <xdr:ext cx="736600" cy="259045"/>
    <xdr:sp macro="" textlink="">
      <xdr:nvSpPr>
        <xdr:cNvPr id="214" name="テキスト ボックス 213"/>
        <xdr:cNvSpPr txBox="1"/>
      </xdr:nvSpPr>
      <xdr:spPr>
        <a:xfrm>
          <a:off x="3733800" y="1391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194,800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64359</xdr:rowOff>
    </xdr:from>
    <xdr:to>
      <xdr:col>4</xdr:col>
      <xdr:colOff>533400</xdr:colOff>
      <xdr:row>82</xdr:row>
      <xdr:rowOff>165959</xdr:rowOff>
    </xdr:to>
    <xdr:sp macro="" textlink="">
      <xdr:nvSpPr>
        <xdr:cNvPr id="215" name="円/楕円 214"/>
        <xdr:cNvSpPr/>
      </xdr:nvSpPr>
      <xdr:spPr>
        <a:xfrm>
          <a:off x="3175000" y="1412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4686</xdr:rowOff>
    </xdr:from>
    <xdr:ext cx="762000" cy="259045"/>
    <xdr:sp macro="" textlink="">
      <xdr:nvSpPr>
        <xdr:cNvPr id="216" name="テキスト ボックス 215"/>
        <xdr:cNvSpPr txBox="1"/>
      </xdr:nvSpPr>
      <xdr:spPr>
        <a:xfrm>
          <a:off x="2844800" y="1389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185,690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47627</xdr:rowOff>
    </xdr:from>
    <xdr:to>
      <xdr:col>3</xdr:col>
      <xdr:colOff>330200</xdr:colOff>
      <xdr:row>82</xdr:row>
      <xdr:rowOff>149227</xdr:rowOff>
    </xdr:to>
    <xdr:sp macro="" textlink="">
      <xdr:nvSpPr>
        <xdr:cNvPr id="217" name="円/楕円 216"/>
        <xdr:cNvSpPr/>
      </xdr:nvSpPr>
      <xdr:spPr>
        <a:xfrm>
          <a:off x="2286000" y="141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159404</xdr:rowOff>
    </xdr:from>
    <xdr:ext cx="762000" cy="259045"/>
    <xdr:sp macro="" textlink="">
      <xdr:nvSpPr>
        <xdr:cNvPr id="218" name="テキスト ボックス 217"/>
        <xdr:cNvSpPr txBox="1"/>
      </xdr:nvSpPr>
      <xdr:spPr>
        <a:xfrm>
          <a:off x="1955800" y="1387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177,369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48995</xdr:rowOff>
    </xdr:from>
    <xdr:to>
      <xdr:col>2</xdr:col>
      <xdr:colOff>127000</xdr:colOff>
      <xdr:row>82</xdr:row>
      <xdr:rowOff>150595</xdr:rowOff>
    </xdr:to>
    <xdr:sp macro="" textlink="">
      <xdr:nvSpPr>
        <xdr:cNvPr id="219" name="円/楕円 218"/>
        <xdr:cNvSpPr/>
      </xdr:nvSpPr>
      <xdr:spPr>
        <a:xfrm>
          <a:off x="1397000" y="141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160772</xdr:rowOff>
    </xdr:from>
    <xdr:ext cx="762000" cy="259045"/>
    <xdr:sp macro="" textlink="">
      <xdr:nvSpPr>
        <xdr:cNvPr id="220" name="テキスト ボックス 219"/>
        <xdr:cNvSpPr txBox="1"/>
      </xdr:nvSpPr>
      <xdr:spPr>
        <a:xfrm>
          <a:off x="1066800" y="1387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178,050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類似団体平均よりラスパイレス指数は高いものの、年々類似団体平均に近い水準に近づいている状況にある。</a:t>
          </a:r>
          <a:endParaRPr kumimoji="1" lang="en-US" altLang="ja-JP" sz="1100">
            <a:latin typeface="ＭＳ Ｐゴシック"/>
          </a:endParaRPr>
        </a:p>
        <a:p>
          <a:r>
            <a:rPr kumimoji="1" lang="ja-JP" altLang="en-US" sz="1100">
              <a:latin typeface="ＭＳ Ｐゴシック"/>
            </a:rPr>
            <a:t>　今後も国及び県の給与水準を踏まえ、引き続き給与の適正化に努める。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86</xdr:row>
      <xdr:rowOff>141816</xdr:rowOff>
    </xdr:to>
    <xdr:cxnSp macro="">
      <xdr:nvCxnSpPr>
        <xdr:cNvPr id="249" name="直線コネクタ 248"/>
        <xdr:cNvCxnSpPr/>
      </xdr:nvCxnSpPr>
      <xdr:spPr>
        <a:xfrm flipV="1">
          <a:off x="17018000" y="1376045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0"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1" name="直線コネクタ 250"/>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2"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3" name="直線コネクタ 252"/>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74507</xdr:rowOff>
    </xdr:from>
    <xdr:to>
      <xdr:col>24</xdr:col>
      <xdr:colOff>558800</xdr:colOff>
      <xdr:row>84</xdr:row>
      <xdr:rowOff>90593</xdr:rowOff>
    </xdr:to>
    <xdr:cxnSp macro="">
      <xdr:nvCxnSpPr>
        <xdr:cNvPr id="254" name="直線コネクタ 253"/>
        <xdr:cNvCxnSpPr/>
      </xdr:nvCxnSpPr>
      <xdr:spPr>
        <a:xfrm>
          <a:off x="16179800" y="1447630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34731</xdr:rowOff>
    </xdr:from>
    <xdr:ext cx="762000" cy="259045"/>
    <xdr:sp macro="" textlink="">
      <xdr:nvSpPr>
        <xdr:cNvPr id="255" name="給与水準   （国との比較）平均値テキスト"/>
        <xdr:cNvSpPr txBox="1"/>
      </xdr:nvSpPr>
      <xdr:spPr>
        <a:xfrm>
          <a:off x="17106900" y="14093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56" name="フローチャート : 判断 255"/>
        <xdr:cNvSpPr/>
      </xdr:nvSpPr>
      <xdr:spPr>
        <a:xfrm>
          <a:off x="169672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10161</xdr:rowOff>
    </xdr:from>
    <xdr:to>
      <xdr:col>23</xdr:col>
      <xdr:colOff>406400</xdr:colOff>
      <xdr:row>84</xdr:row>
      <xdr:rowOff>74507</xdr:rowOff>
    </xdr:to>
    <xdr:cxnSp macro="">
      <xdr:nvCxnSpPr>
        <xdr:cNvPr id="257" name="直線コネクタ 256"/>
        <xdr:cNvCxnSpPr/>
      </xdr:nvCxnSpPr>
      <xdr:spPr>
        <a:xfrm>
          <a:off x="15290800" y="14411961"/>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165523</xdr:rowOff>
    </xdr:from>
    <xdr:to>
      <xdr:col>23</xdr:col>
      <xdr:colOff>457200</xdr:colOff>
      <xdr:row>83</xdr:row>
      <xdr:rowOff>95673</xdr:rowOff>
    </xdr:to>
    <xdr:sp macro="" textlink="">
      <xdr:nvSpPr>
        <xdr:cNvPr id="258" name="フローチャート : 判断 257"/>
        <xdr:cNvSpPr/>
      </xdr:nvSpPr>
      <xdr:spPr>
        <a:xfrm>
          <a:off x="16129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105850</xdr:rowOff>
    </xdr:from>
    <xdr:ext cx="736600" cy="259045"/>
    <xdr:sp macro="" textlink="">
      <xdr:nvSpPr>
        <xdr:cNvPr id="259" name="テキスト ボックス 258"/>
        <xdr:cNvSpPr txBox="1"/>
      </xdr:nvSpPr>
      <xdr:spPr>
        <a:xfrm>
          <a:off x="15798800" y="1399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10161</xdr:rowOff>
    </xdr:from>
    <xdr:to>
      <xdr:col>22</xdr:col>
      <xdr:colOff>203200</xdr:colOff>
      <xdr:row>84</xdr:row>
      <xdr:rowOff>106680</xdr:rowOff>
    </xdr:to>
    <xdr:cxnSp macro="">
      <xdr:nvCxnSpPr>
        <xdr:cNvPr id="260" name="直線コネクタ 259"/>
        <xdr:cNvCxnSpPr/>
      </xdr:nvCxnSpPr>
      <xdr:spPr>
        <a:xfrm flipV="1">
          <a:off x="14401800" y="144119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101177</xdr:rowOff>
    </xdr:from>
    <xdr:to>
      <xdr:col>22</xdr:col>
      <xdr:colOff>254000</xdr:colOff>
      <xdr:row>83</xdr:row>
      <xdr:rowOff>31327</xdr:rowOff>
    </xdr:to>
    <xdr:sp macro="" textlink="">
      <xdr:nvSpPr>
        <xdr:cNvPr id="261" name="フローチャート : 判断 260"/>
        <xdr:cNvSpPr/>
      </xdr:nvSpPr>
      <xdr:spPr>
        <a:xfrm>
          <a:off x="15240000" y="1416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41504</xdr:rowOff>
    </xdr:from>
    <xdr:ext cx="762000" cy="259045"/>
    <xdr:sp macro="" textlink="">
      <xdr:nvSpPr>
        <xdr:cNvPr id="262" name="テキスト ボックス 261"/>
        <xdr:cNvSpPr txBox="1"/>
      </xdr:nvSpPr>
      <xdr:spPr>
        <a:xfrm>
          <a:off x="14909800" y="139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106680</xdr:rowOff>
    </xdr:from>
    <xdr:to>
      <xdr:col>21</xdr:col>
      <xdr:colOff>0</xdr:colOff>
      <xdr:row>88</xdr:row>
      <xdr:rowOff>40216</xdr:rowOff>
    </xdr:to>
    <xdr:cxnSp macro="">
      <xdr:nvCxnSpPr>
        <xdr:cNvPr id="263" name="直線コネクタ 262"/>
        <xdr:cNvCxnSpPr/>
      </xdr:nvCxnSpPr>
      <xdr:spPr>
        <a:xfrm flipV="1">
          <a:off x="13512800" y="14508480"/>
          <a:ext cx="889000" cy="6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85089</xdr:rowOff>
    </xdr:from>
    <xdr:to>
      <xdr:col>21</xdr:col>
      <xdr:colOff>50800</xdr:colOff>
      <xdr:row>83</xdr:row>
      <xdr:rowOff>15239</xdr:rowOff>
    </xdr:to>
    <xdr:sp macro="" textlink="">
      <xdr:nvSpPr>
        <xdr:cNvPr id="264" name="フローチャート : 判断 263"/>
        <xdr:cNvSpPr/>
      </xdr:nvSpPr>
      <xdr:spPr>
        <a:xfrm>
          <a:off x="14351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25416</xdr:rowOff>
    </xdr:from>
    <xdr:ext cx="762000" cy="259045"/>
    <xdr:sp macro="" textlink="">
      <xdr:nvSpPr>
        <xdr:cNvPr id="265" name="テキスト ボックス 264"/>
        <xdr:cNvSpPr txBox="1"/>
      </xdr:nvSpPr>
      <xdr:spPr>
        <a:xfrm>
          <a:off x="14020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2539</xdr:rowOff>
    </xdr:from>
    <xdr:to>
      <xdr:col>19</xdr:col>
      <xdr:colOff>533400</xdr:colOff>
      <xdr:row>86</xdr:row>
      <xdr:rowOff>104139</xdr:rowOff>
    </xdr:to>
    <xdr:sp macro="" textlink="">
      <xdr:nvSpPr>
        <xdr:cNvPr id="266" name="フローチャート : 判断 265"/>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114316</xdr:rowOff>
    </xdr:from>
    <xdr:ext cx="762000" cy="259045"/>
    <xdr:sp macro="" textlink="">
      <xdr:nvSpPr>
        <xdr:cNvPr id="267" name="テキスト ボックス 266"/>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39793</xdr:rowOff>
    </xdr:from>
    <xdr:to>
      <xdr:col>24</xdr:col>
      <xdr:colOff>609600</xdr:colOff>
      <xdr:row>84</xdr:row>
      <xdr:rowOff>141393</xdr:rowOff>
    </xdr:to>
    <xdr:sp macro="" textlink="">
      <xdr:nvSpPr>
        <xdr:cNvPr id="273" name="円/楕円 272"/>
        <xdr:cNvSpPr/>
      </xdr:nvSpPr>
      <xdr:spPr>
        <a:xfrm>
          <a:off x="169672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11870</xdr:rowOff>
    </xdr:from>
    <xdr:ext cx="762000" cy="259045"/>
    <xdr:sp macro="" textlink="">
      <xdr:nvSpPr>
        <xdr:cNvPr id="274" name="給与水準   （国との比較）該当値テキスト"/>
        <xdr:cNvSpPr txBox="1"/>
      </xdr:nvSpPr>
      <xdr:spPr>
        <a:xfrm>
          <a:off x="17106900" y="1441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23707</xdr:rowOff>
    </xdr:from>
    <xdr:to>
      <xdr:col>23</xdr:col>
      <xdr:colOff>457200</xdr:colOff>
      <xdr:row>84</xdr:row>
      <xdr:rowOff>125307</xdr:rowOff>
    </xdr:to>
    <xdr:sp macro="" textlink="">
      <xdr:nvSpPr>
        <xdr:cNvPr id="275" name="円/楕円 274"/>
        <xdr:cNvSpPr/>
      </xdr:nvSpPr>
      <xdr:spPr>
        <a:xfrm>
          <a:off x="16129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110084</xdr:rowOff>
    </xdr:from>
    <xdr:ext cx="736600" cy="259045"/>
    <xdr:sp macro="" textlink="">
      <xdr:nvSpPr>
        <xdr:cNvPr id="276" name="テキスト ボックス 275"/>
        <xdr:cNvSpPr txBox="1"/>
      </xdr:nvSpPr>
      <xdr:spPr>
        <a:xfrm>
          <a:off x="15798800" y="14511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130811</xdr:rowOff>
    </xdr:from>
    <xdr:to>
      <xdr:col>22</xdr:col>
      <xdr:colOff>254000</xdr:colOff>
      <xdr:row>84</xdr:row>
      <xdr:rowOff>60961</xdr:rowOff>
    </xdr:to>
    <xdr:sp macro="" textlink="">
      <xdr:nvSpPr>
        <xdr:cNvPr id="277" name="円/楕円 276"/>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45738</xdr:rowOff>
    </xdr:from>
    <xdr:ext cx="762000" cy="259045"/>
    <xdr:sp macro="" textlink="">
      <xdr:nvSpPr>
        <xdr:cNvPr id="278" name="テキスト ボックス 277"/>
        <xdr:cNvSpPr txBox="1"/>
      </xdr:nvSpPr>
      <xdr:spPr>
        <a:xfrm>
          <a:off x="149098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55880</xdr:rowOff>
    </xdr:from>
    <xdr:to>
      <xdr:col>21</xdr:col>
      <xdr:colOff>50800</xdr:colOff>
      <xdr:row>84</xdr:row>
      <xdr:rowOff>157480</xdr:rowOff>
    </xdr:to>
    <xdr:sp macro="" textlink="">
      <xdr:nvSpPr>
        <xdr:cNvPr id="279" name="円/楕円 278"/>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142257</xdr:rowOff>
    </xdr:from>
    <xdr:ext cx="762000" cy="259045"/>
    <xdr:sp macro="" textlink="">
      <xdr:nvSpPr>
        <xdr:cNvPr id="280" name="テキスト ボックス 279"/>
        <xdr:cNvSpPr txBox="1"/>
      </xdr:nvSpPr>
      <xdr:spPr>
        <a:xfrm>
          <a:off x="14020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160866</xdr:rowOff>
    </xdr:from>
    <xdr:to>
      <xdr:col>19</xdr:col>
      <xdr:colOff>533400</xdr:colOff>
      <xdr:row>88</xdr:row>
      <xdr:rowOff>91016</xdr:rowOff>
    </xdr:to>
    <xdr:sp macro="" textlink="">
      <xdr:nvSpPr>
        <xdr:cNvPr id="281" name="円/楕円 280"/>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75793</xdr:rowOff>
    </xdr:from>
    <xdr:ext cx="762000" cy="259045"/>
    <xdr:sp macro="" textlink="">
      <xdr:nvSpPr>
        <xdr:cNvPr id="282" name="テキスト ボックス 281"/>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昨年度より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人上回り、類似団体内平均値より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近年、人口の減少が続く中、職員数については、定員適正化計画に基き削減を図ってきたことで若干の改善が見られているが、平成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年度からは東日本大震災による、放射線対策による増や、平成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年度からは被災地への職員の派遣を行ったことなどにより比率は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横ばいとなっている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また、世界遺産推進室や文化財センターなど特殊事情により教育部門での職員数が他団体に比べ特出している。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今後とも、住民サービスの低下を招くことのないような水準を維持しながら人口規模に見合った職員数の適正化に努めていく。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4" name="直線コネクタ 313"/>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5"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6" name="直線コネクタ 315"/>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7"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8" name="直線コネクタ 317"/>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8382</xdr:rowOff>
    </xdr:from>
    <xdr:to>
      <xdr:col>24</xdr:col>
      <xdr:colOff>558800</xdr:colOff>
      <xdr:row>61</xdr:row>
      <xdr:rowOff>13208</xdr:rowOff>
    </xdr:to>
    <xdr:cxnSp macro="">
      <xdr:nvCxnSpPr>
        <xdr:cNvPr id="319" name="直線コネクタ 318"/>
        <xdr:cNvCxnSpPr/>
      </xdr:nvCxnSpPr>
      <xdr:spPr>
        <a:xfrm>
          <a:off x="16179800" y="1046683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136596</xdr:rowOff>
    </xdr:from>
    <xdr:ext cx="762000" cy="259045"/>
    <xdr:sp macro="" textlink="">
      <xdr:nvSpPr>
        <xdr:cNvPr id="320" name="定員管理の状況平均値テキスト"/>
        <xdr:cNvSpPr txBox="1"/>
      </xdr:nvSpPr>
      <xdr:spPr>
        <a:xfrm>
          <a:off x="17106900" y="10252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1" name="フローチャート : 判断 320"/>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168111</xdr:rowOff>
    </xdr:from>
    <xdr:to>
      <xdr:col>23</xdr:col>
      <xdr:colOff>406400</xdr:colOff>
      <xdr:row>61</xdr:row>
      <xdr:rowOff>8382</xdr:rowOff>
    </xdr:to>
    <xdr:cxnSp macro="">
      <xdr:nvCxnSpPr>
        <xdr:cNvPr id="322" name="直線コネクタ 321"/>
        <xdr:cNvCxnSpPr/>
      </xdr:nvCxnSpPr>
      <xdr:spPr>
        <a:xfrm>
          <a:off x="15290800" y="10455111"/>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3" name="フローチャート : 判断 322"/>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19031</xdr:rowOff>
    </xdr:from>
    <xdr:ext cx="736600" cy="259045"/>
    <xdr:sp macro="" textlink="">
      <xdr:nvSpPr>
        <xdr:cNvPr id="324" name="テキスト ボックス 323"/>
        <xdr:cNvSpPr txBox="1"/>
      </xdr:nvSpPr>
      <xdr:spPr>
        <a:xfrm>
          <a:off x="15798800" y="1013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150187</xdr:rowOff>
    </xdr:from>
    <xdr:to>
      <xdr:col>22</xdr:col>
      <xdr:colOff>203200</xdr:colOff>
      <xdr:row>60</xdr:row>
      <xdr:rowOff>168111</xdr:rowOff>
    </xdr:to>
    <xdr:cxnSp macro="">
      <xdr:nvCxnSpPr>
        <xdr:cNvPr id="325" name="直線コネクタ 324"/>
        <xdr:cNvCxnSpPr/>
      </xdr:nvCxnSpPr>
      <xdr:spPr>
        <a:xfrm>
          <a:off x="14401800" y="10437187"/>
          <a:ext cx="8890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108349</xdr:rowOff>
    </xdr:from>
    <xdr:to>
      <xdr:col>22</xdr:col>
      <xdr:colOff>254000</xdr:colOff>
      <xdr:row>61</xdr:row>
      <xdr:rowOff>38499</xdr:rowOff>
    </xdr:to>
    <xdr:sp macro="" textlink="">
      <xdr:nvSpPr>
        <xdr:cNvPr id="326" name="フローチャート : 判断 325"/>
        <xdr:cNvSpPr/>
      </xdr:nvSpPr>
      <xdr:spPr>
        <a:xfrm>
          <a:off x="15240000" y="1039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48676</xdr:rowOff>
    </xdr:from>
    <xdr:ext cx="762000" cy="259045"/>
    <xdr:sp macro="" textlink="">
      <xdr:nvSpPr>
        <xdr:cNvPr id="327" name="テキスト ボックス 326"/>
        <xdr:cNvSpPr txBox="1"/>
      </xdr:nvSpPr>
      <xdr:spPr>
        <a:xfrm>
          <a:off x="14909800" y="1016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150187</xdr:rowOff>
    </xdr:from>
    <xdr:to>
      <xdr:col>21</xdr:col>
      <xdr:colOff>0</xdr:colOff>
      <xdr:row>61</xdr:row>
      <xdr:rowOff>109</xdr:rowOff>
    </xdr:to>
    <xdr:cxnSp macro="">
      <xdr:nvCxnSpPr>
        <xdr:cNvPr id="328" name="直線コネクタ 327"/>
        <xdr:cNvCxnSpPr/>
      </xdr:nvCxnSpPr>
      <xdr:spPr>
        <a:xfrm flipV="1">
          <a:off x="13512800" y="10437187"/>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95939</xdr:rowOff>
    </xdr:from>
    <xdr:to>
      <xdr:col>21</xdr:col>
      <xdr:colOff>50800</xdr:colOff>
      <xdr:row>61</xdr:row>
      <xdr:rowOff>26089</xdr:rowOff>
    </xdr:to>
    <xdr:sp macro="" textlink="">
      <xdr:nvSpPr>
        <xdr:cNvPr id="329" name="フローチャート : 判断 328"/>
        <xdr:cNvSpPr/>
      </xdr:nvSpPr>
      <xdr:spPr>
        <a:xfrm>
          <a:off x="14351000" y="1038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36266</xdr:rowOff>
    </xdr:from>
    <xdr:ext cx="762000" cy="259045"/>
    <xdr:sp macro="" textlink="">
      <xdr:nvSpPr>
        <xdr:cNvPr id="330" name="テキスト ボックス 329"/>
        <xdr:cNvSpPr txBox="1"/>
      </xdr:nvSpPr>
      <xdr:spPr>
        <a:xfrm>
          <a:off x="14020800" y="101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92492</xdr:rowOff>
    </xdr:from>
    <xdr:to>
      <xdr:col>19</xdr:col>
      <xdr:colOff>533400</xdr:colOff>
      <xdr:row>61</xdr:row>
      <xdr:rowOff>22642</xdr:rowOff>
    </xdr:to>
    <xdr:sp macro="" textlink="">
      <xdr:nvSpPr>
        <xdr:cNvPr id="331" name="フローチャート : 判断 330"/>
        <xdr:cNvSpPr/>
      </xdr:nvSpPr>
      <xdr:spPr>
        <a:xfrm>
          <a:off x="13462000" y="10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32819</xdr:rowOff>
    </xdr:from>
    <xdr:ext cx="762000" cy="259045"/>
    <xdr:sp macro="" textlink="">
      <xdr:nvSpPr>
        <xdr:cNvPr id="332" name="テキスト ボックス 331"/>
        <xdr:cNvSpPr txBox="1"/>
      </xdr:nvSpPr>
      <xdr:spPr>
        <a:xfrm>
          <a:off x="13131800" y="1014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133858</xdr:rowOff>
    </xdr:from>
    <xdr:to>
      <xdr:col>24</xdr:col>
      <xdr:colOff>609600</xdr:colOff>
      <xdr:row>61</xdr:row>
      <xdr:rowOff>64008</xdr:rowOff>
    </xdr:to>
    <xdr:sp macro="" textlink="">
      <xdr:nvSpPr>
        <xdr:cNvPr id="338" name="円/楕円 337"/>
        <xdr:cNvSpPr/>
      </xdr:nvSpPr>
      <xdr:spPr>
        <a:xfrm>
          <a:off x="169672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105935</xdr:rowOff>
    </xdr:from>
    <xdr:ext cx="762000" cy="259045"/>
    <xdr:sp macro="" textlink="">
      <xdr:nvSpPr>
        <xdr:cNvPr id="339" name="定員管理の状況該当値テキスト"/>
        <xdr:cNvSpPr txBox="1"/>
      </xdr:nvSpPr>
      <xdr:spPr>
        <a:xfrm>
          <a:off x="17106900" y="1039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129032</xdr:rowOff>
    </xdr:from>
    <xdr:to>
      <xdr:col>23</xdr:col>
      <xdr:colOff>457200</xdr:colOff>
      <xdr:row>61</xdr:row>
      <xdr:rowOff>59182</xdr:rowOff>
    </xdr:to>
    <xdr:sp macro="" textlink="">
      <xdr:nvSpPr>
        <xdr:cNvPr id="340" name="円/楕円 339"/>
        <xdr:cNvSpPr/>
      </xdr:nvSpPr>
      <xdr:spPr>
        <a:xfrm>
          <a:off x="16129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43959</xdr:rowOff>
    </xdr:from>
    <xdr:ext cx="736600" cy="259045"/>
    <xdr:sp macro="" textlink="">
      <xdr:nvSpPr>
        <xdr:cNvPr id="341" name="テキスト ボックス 340"/>
        <xdr:cNvSpPr txBox="1"/>
      </xdr:nvSpPr>
      <xdr:spPr>
        <a:xfrm>
          <a:off x="15798800" y="1050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117311</xdr:rowOff>
    </xdr:from>
    <xdr:to>
      <xdr:col>22</xdr:col>
      <xdr:colOff>254000</xdr:colOff>
      <xdr:row>61</xdr:row>
      <xdr:rowOff>47461</xdr:rowOff>
    </xdr:to>
    <xdr:sp macro="" textlink="">
      <xdr:nvSpPr>
        <xdr:cNvPr id="342" name="円/楕円 341"/>
        <xdr:cNvSpPr/>
      </xdr:nvSpPr>
      <xdr:spPr>
        <a:xfrm>
          <a:off x="15240000" y="1040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32238</xdr:rowOff>
    </xdr:from>
    <xdr:ext cx="762000" cy="259045"/>
    <xdr:sp macro="" textlink="">
      <xdr:nvSpPr>
        <xdr:cNvPr id="343" name="テキスト ボックス 342"/>
        <xdr:cNvSpPr txBox="1"/>
      </xdr:nvSpPr>
      <xdr:spPr>
        <a:xfrm>
          <a:off x="14909800" y="1049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99387</xdr:rowOff>
    </xdr:from>
    <xdr:to>
      <xdr:col>21</xdr:col>
      <xdr:colOff>50800</xdr:colOff>
      <xdr:row>61</xdr:row>
      <xdr:rowOff>29537</xdr:rowOff>
    </xdr:to>
    <xdr:sp macro="" textlink="">
      <xdr:nvSpPr>
        <xdr:cNvPr id="344" name="円/楕円 343"/>
        <xdr:cNvSpPr/>
      </xdr:nvSpPr>
      <xdr:spPr>
        <a:xfrm>
          <a:off x="14351000" y="1038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14314</xdr:rowOff>
    </xdr:from>
    <xdr:ext cx="762000" cy="259045"/>
    <xdr:sp macro="" textlink="">
      <xdr:nvSpPr>
        <xdr:cNvPr id="345" name="テキスト ボックス 344"/>
        <xdr:cNvSpPr txBox="1"/>
      </xdr:nvSpPr>
      <xdr:spPr>
        <a:xfrm>
          <a:off x="14020800" y="1047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120759</xdr:rowOff>
    </xdr:from>
    <xdr:to>
      <xdr:col>19</xdr:col>
      <xdr:colOff>533400</xdr:colOff>
      <xdr:row>61</xdr:row>
      <xdr:rowOff>50909</xdr:rowOff>
    </xdr:to>
    <xdr:sp macro="" textlink="">
      <xdr:nvSpPr>
        <xdr:cNvPr id="346" name="円/楕円 345"/>
        <xdr:cNvSpPr/>
      </xdr:nvSpPr>
      <xdr:spPr>
        <a:xfrm>
          <a:off x="13462000" y="104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35686</xdr:rowOff>
    </xdr:from>
    <xdr:ext cx="762000" cy="259045"/>
    <xdr:sp macro="" textlink="">
      <xdr:nvSpPr>
        <xdr:cNvPr id="347" name="テキスト ボックス 346"/>
        <xdr:cNvSpPr txBox="1"/>
      </xdr:nvSpPr>
      <xdr:spPr>
        <a:xfrm>
          <a:off x="13131800" y="1049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平成19年度の23.0％をピークに年々減少し</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ていたが、</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昨年度より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なり、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類似団体内平均値より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過去の大型投資事業での起債発行や平成7年度より供用開始し現在も整備を進めている下水道事業への繰出金などにより高い数値となっている。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世代間の負担の公平という視点から将来を担う子供たちへの過大な負担とならないよう引き続き比率の適正化に努める。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4" name="直線コネクタ 373"/>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5"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6" name="直線コネクタ 375"/>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100330</xdr:rowOff>
    </xdr:from>
    <xdr:to>
      <xdr:col>24</xdr:col>
      <xdr:colOff>558800</xdr:colOff>
      <xdr:row>41</xdr:row>
      <xdr:rowOff>129286</xdr:rowOff>
    </xdr:to>
    <xdr:cxnSp macro="">
      <xdr:nvCxnSpPr>
        <xdr:cNvPr id="379" name="直線コネクタ 378"/>
        <xdr:cNvCxnSpPr/>
      </xdr:nvCxnSpPr>
      <xdr:spPr>
        <a:xfrm>
          <a:off x="16179800" y="71297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0"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1" name="フローチャート : 判断 380"/>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42</xdr:row>
      <xdr:rowOff>44704</xdr:rowOff>
    </xdr:to>
    <xdr:cxnSp macro="">
      <xdr:nvCxnSpPr>
        <xdr:cNvPr id="382" name="直線コネクタ 381"/>
        <xdr:cNvCxnSpPr/>
      </xdr:nvCxnSpPr>
      <xdr:spPr>
        <a:xfrm flipV="1">
          <a:off x="15290800" y="71297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3" name="フローチャート : 判断 382"/>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4" name="テキスト ボックス 383"/>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44704</xdr:rowOff>
    </xdr:from>
    <xdr:to>
      <xdr:col>22</xdr:col>
      <xdr:colOff>203200</xdr:colOff>
      <xdr:row>43</xdr:row>
      <xdr:rowOff>27686</xdr:rowOff>
    </xdr:to>
    <xdr:cxnSp macro="">
      <xdr:nvCxnSpPr>
        <xdr:cNvPr id="385" name="直線コネクタ 384"/>
        <xdr:cNvCxnSpPr/>
      </xdr:nvCxnSpPr>
      <xdr:spPr>
        <a:xfrm flipV="1">
          <a:off x="14401800" y="724560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6" name="フローチャート :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7" name="テキスト ボックス 386"/>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27686</xdr:rowOff>
    </xdr:from>
    <xdr:to>
      <xdr:col>21</xdr:col>
      <xdr:colOff>0</xdr:colOff>
      <xdr:row>44</xdr:row>
      <xdr:rowOff>39624</xdr:rowOff>
    </xdr:to>
    <xdr:cxnSp macro="">
      <xdr:nvCxnSpPr>
        <xdr:cNvPr id="388" name="直線コネクタ 387"/>
        <xdr:cNvCxnSpPr/>
      </xdr:nvCxnSpPr>
      <xdr:spPr>
        <a:xfrm flipV="1">
          <a:off x="13512800" y="740003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9" name="フローチャート : 判断 388"/>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90" name="テキスト ボックス 389"/>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391" name="フローチャート : 判断 390"/>
        <xdr:cNvSpPr/>
      </xdr:nvSpPr>
      <xdr:spPr>
        <a:xfrm>
          <a:off x="13462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50055</xdr:rowOff>
    </xdr:from>
    <xdr:ext cx="762000" cy="259045"/>
    <xdr:sp macro="" textlink="">
      <xdr:nvSpPr>
        <xdr:cNvPr id="392" name="テキスト ボックス 391"/>
        <xdr:cNvSpPr txBox="1"/>
      </xdr:nvSpPr>
      <xdr:spPr>
        <a:xfrm>
          <a:off x="13131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98" name="円/楕円 397"/>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50563</xdr:rowOff>
    </xdr:from>
    <xdr:ext cx="762000" cy="259045"/>
    <xdr:sp macro="" textlink="">
      <xdr:nvSpPr>
        <xdr:cNvPr id="399"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49530</xdr:rowOff>
    </xdr:from>
    <xdr:to>
      <xdr:col>23</xdr:col>
      <xdr:colOff>457200</xdr:colOff>
      <xdr:row>41</xdr:row>
      <xdr:rowOff>151130</xdr:rowOff>
    </xdr:to>
    <xdr:sp macro="" textlink="">
      <xdr:nvSpPr>
        <xdr:cNvPr id="400" name="円/楕円 399"/>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401" name="テキスト ボックス 400"/>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165354</xdr:rowOff>
    </xdr:from>
    <xdr:to>
      <xdr:col>22</xdr:col>
      <xdr:colOff>254000</xdr:colOff>
      <xdr:row>42</xdr:row>
      <xdr:rowOff>95504</xdr:rowOff>
    </xdr:to>
    <xdr:sp macro="" textlink="">
      <xdr:nvSpPr>
        <xdr:cNvPr id="402" name="円/楕円 401"/>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80281</xdr:rowOff>
    </xdr:from>
    <xdr:ext cx="762000" cy="259045"/>
    <xdr:sp macro="" textlink="">
      <xdr:nvSpPr>
        <xdr:cNvPr id="403" name="テキスト ボックス 402"/>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148336</xdr:rowOff>
    </xdr:from>
    <xdr:to>
      <xdr:col>21</xdr:col>
      <xdr:colOff>50800</xdr:colOff>
      <xdr:row>43</xdr:row>
      <xdr:rowOff>78486</xdr:rowOff>
    </xdr:to>
    <xdr:sp macro="" textlink="">
      <xdr:nvSpPr>
        <xdr:cNvPr id="404" name="円/楕円 403"/>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63263</xdr:rowOff>
    </xdr:from>
    <xdr:ext cx="762000" cy="259045"/>
    <xdr:sp macro="" textlink="">
      <xdr:nvSpPr>
        <xdr:cNvPr id="405" name="テキスト ボックス 404"/>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160274</xdr:rowOff>
    </xdr:from>
    <xdr:to>
      <xdr:col>19</xdr:col>
      <xdr:colOff>533400</xdr:colOff>
      <xdr:row>44</xdr:row>
      <xdr:rowOff>90424</xdr:rowOff>
    </xdr:to>
    <xdr:sp macro="" textlink="">
      <xdr:nvSpPr>
        <xdr:cNvPr id="406" name="円/楕円 405"/>
        <xdr:cNvSpPr/>
      </xdr:nvSpPr>
      <xdr:spPr>
        <a:xfrm>
          <a:off x="13462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75201</xdr:rowOff>
    </xdr:from>
    <xdr:ext cx="762000" cy="259045"/>
    <xdr:sp macro="" textlink="">
      <xdr:nvSpPr>
        <xdr:cNvPr id="407" name="テキスト ボックス 406"/>
        <xdr:cNvSpPr txBox="1"/>
      </xdr:nvSpPr>
      <xdr:spPr>
        <a:xfrm>
          <a:off x="13131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昨年度まで年々減少していたが、昨年度数値から</a:t>
          </a:r>
          <a:r>
            <a:rPr kumimoji="1" lang="en-US" altLang="ja-JP" sz="1100">
              <a:latin typeface="ＭＳ Ｐゴシック"/>
            </a:rPr>
            <a:t>9</a:t>
          </a:r>
          <a:r>
            <a:rPr kumimoji="1" lang="ja-JP" altLang="en-US" sz="1100">
              <a:latin typeface="ＭＳ Ｐゴシック"/>
            </a:rPr>
            <a:t>ポイント増加した。</a:t>
          </a:r>
          <a:endParaRPr kumimoji="1" lang="en-US" altLang="ja-JP" sz="1100">
            <a:latin typeface="ＭＳ Ｐゴシック"/>
          </a:endParaRPr>
        </a:p>
        <a:p>
          <a:r>
            <a:rPr kumimoji="1" lang="ja-JP" altLang="en-US" sz="1100">
              <a:latin typeface="ＭＳ Ｐゴシック"/>
            </a:rPr>
            <a:t>　開発計画に基づき、計画的な事業の選択を行い、今後とも普通建設事業の厳選及びコスト縮減による新規地方債抑制に努め、地方債残高の縮減に努めるとともに、可能な限り基金の増額に努める。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6" name="直線コネクタ 435"/>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7"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8" name="直線コネクタ 437"/>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119846</xdr:rowOff>
    </xdr:from>
    <xdr:to>
      <xdr:col>24</xdr:col>
      <xdr:colOff>558800</xdr:colOff>
      <xdr:row>16</xdr:row>
      <xdr:rowOff>20786</xdr:rowOff>
    </xdr:to>
    <xdr:cxnSp macro="">
      <xdr:nvCxnSpPr>
        <xdr:cNvPr id="441" name="直線コネクタ 440"/>
        <xdr:cNvCxnSpPr/>
      </xdr:nvCxnSpPr>
      <xdr:spPr>
        <a:xfrm>
          <a:off x="16179800" y="269159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3" name="フローチャート :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119846</xdr:rowOff>
    </xdr:from>
    <xdr:to>
      <xdr:col>23</xdr:col>
      <xdr:colOff>406400</xdr:colOff>
      <xdr:row>16</xdr:row>
      <xdr:rowOff>3090</xdr:rowOff>
    </xdr:to>
    <xdr:cxnSp macro="">
      <xdr:nvCxnSpPr>
        <xdr:cNvPr id="444" name="直線コネクタ 443"/>
        <xdr:cNvCxnSpPr/>
      </xdr:nvCxnSpPr>
      <xdr:spPr>
        <a:xfrm flipV="1">
          <a:off x="15290800" y="2691596"/>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3090</xdr:rowOff>
    </xdr:from>
    <xdr:to>
      <xdr:col>22</xdr:col>
      <xdr:colOff>203200</xdr:colOff>
      <xdr:row>16</xdr:row>
      <xdr:rowOff>126153</xdr:rowOff>
    </xdr:to>
    <xdr:cxnSp macro="">
      <xdr:nvCxnSpPr>
        <xdr:cNvPr id="447" name="直線コネクタ 446"/>
        <xdr:cNvCxnSpPr/>
      </xdr:nvCxnSpPr>
      <xdr:spPr>
        <a:xfrm flipV="1">
          <a:off x="14401800" y="2746290"/>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63542</xdr:rowOff>
    </xdr:from>
    <xdr:to>
      <xdr:col>22</xdr:col>
      <xdr:colOff>254000</xdr:colOff>
      <xdr:row>14</xdr:row>
      <xdr:rowOff>165142</xdr:rowOff>
    </xdr:to>
    <xdr:sp macro="" textlink="">
      <xdr:nvSpPr>
        <xdr:cNvPr id="448" name="フローチャート : 判断 447"/>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49" name="テキスト ボックス 448"/>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126153</xdr:rowOff>
    </xdr:from>
    <xdr:to>
      <xdr:col>21</xdr:col>
      <xdr:colOff>0</xdr:colOff>
      <xdr:row>17</xdr:row>
      <xdr:rowOff>93049</xdr:rowOff>
    </xdr:to>
    <xdr:cxnSp macro="">
      <xdr:nvCxnSpPr>
        <xdr:cNvPr id="450" name="直線コネクタ 449"/>
        <xdr:cNvCxnSpPr/>
      </xdr:nvCxnSpPr>
      <xdr:spPr>
        <a:xfrm flipV="1">
          <a:off x="13512800" y="2869353"/>
          <a:ext cx="889000" cy="13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84455</xdr:rowOff>
    </xdr:from>
    <xdr:to>
      <xdr:col>21</xdr:col>
      <xdr:colOff>50800</xdr:colOff>
      <xdr:row>15</xdr:row>
      <xdr:rowOff>14605</xdr:rowOff>
    </xdr:to>
    <xdr:sp macro="" textlink="">
      <xdr:nvSpPr>
        <xdr:cNvPr id="451" name="フローチャート : 判断 450"/>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52" name="テキスト ボックス 451"/>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53" name="フローチャート : 判断 452"/>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88324</xdr:rowOff>
    </xdr:from>
    <xdr:ext cx="762000" cy="259045"/>
    <xdr:sp macro="" textlink="">
      <xdr:nvSpPr>
        <xdr:cNvPr id="454" name="テキスト ボックス 453"/>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141436</xdr:rowOff>
    </xdr:from>
    <xdr:to>
      <xdr:col>24</xdr:col>
      <xdr:colOff>609600</xdr:colOff>
      <xdr:row>16</xdr:row>
      <xdr:rowOff>71586</xdr:rowOff>
    </xdr:to>
    <xdr:sp macro="" textlink="">
      <xdr:nvSpPr>
        <xdr:cNvPr id="460" name="円/楕円 459"/>
        <xdr:cNvSpPr/>
      </xdr:nvSpPr>
      <xdr:spPr>
        <a:xfrm>
          <a:off x="16967200" y="271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113513</xdr:rowOff>
    </xdr:from>
    <xdr:ext cx="762000" cy="259045"/>
    <xdr:sp macro="" textlink="">
      <xdr:nvSpPr>
        <xdr:cNvPr id="461" name="将来負担の状況該当値テキスト"/>
        <xdr:cNvSpPr txBox="1"/>
      </xdr:nvSpPr>
      <xdr:spPr>
        <a:xfrm>
          <a:off x="17106900" y="2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69046</xdr:rowOff>
    </xdr:from>
    <xdr:to>
      <xdr:col>23</xdr:col>
      <xdr:colOff>457200</xdr:colOff>
      <xdr:row>15</xdr:row>
      <xdr:rowOff>170646</xdr:rowOff>
    </xdr:to>
    <xdr:sp macro="" textlink="">
      <xdr:nvSpPr>
        <xdr:cNvPr id="462" name="円/楕円 461"/>
        <xdr:cNvSpPr/>
      </xdr:nvSpPr>
      <xdr:spPr>
        <a:xfrm>
          <a:off x="16129000" y="264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155423</xdr:rowOff>
    </xdr:from>
    <xdr:ext cx="736600" cy="259045"/>
    <xdr:sp macro="" textlink="">
      <xdr:nvSpPr>
        <xdr:cNvPr id="463" name="テキスト ボックス 462"/>
        <xdr:cNvSpPr txBox="1"/>
      </xdr:nvSpPr>
      <xdr:spPr>
        <a:xfrm>
          <a:off x="15798800" y="272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123740</xdr:rowOff>
    </xdr:from>
    <xdr:to>
      <xdr:col>22</xdr:col>
      <xdr:colOff>254000</xdr:colOff>
      <xdr:row>16</xdr:row>
      <xdr:rowOff>53890</xdr:rowOff>
    </xdr:to>
    <xdr:sp macro="" textlink="">
      <xdr:nvSpPr>
        <xdr:cNvPr id="464" name="円/楕円 463"/>
        <xdr:cNvSpPr/>
      </xdr:nvSpPr>
      <xdr:spPr>
        <a:xfrm>
          <a:off x="15240000" y="26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38667</xdr:rowOff>
    </xdr:from>
    <xdr:ext cx="762000" cy="259045"/>
    <xdr:sp macro="" textlink="">
      <xdr:nvSpPr>
        <xdr:cNvPr id="465" name="テキスト ボックス 464"/>
        <xdr:cNvSpPr txBox="1"/>
      </xdr:nvSpPr>
      <xdr:spPr>
        <a:xfrm>
          <a:off x="14909800" y="278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75353</xdr:rowOff>
    </xdr:from>
    <xdr:to>
      <xdr:col>21</xdr:col>
      <xdr:colOff>50800</xdr:colOff>
      <xdr:row>17</xdr:row>
      <xdr:rowOff>5503</xdr:rowOff>
    </xdr:to>
    <xdr:sp macro="" textlink="">
      <xdr:nvSpPr>
        <xdr:cNvPr id="466" name="円/楕円 465"/>
        <xdr:cNvSpPr/>
      </xdr:nvSpPr>
      <xdr:spPr>
        <a:xfrm>
          <a:off x="143510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161730</xdr:rowOff>
    </xdr:from>
    <xdr:ext cx="762000" cy="259045"/>
    <xdr:sp macro="" textlink="">
      <xdr:nvSpPr>
        <xdr:cNvPr id="467" name="テキスト ボックス 466"/>
        <xdr:cNvSpPr txBox="1"/>
      </xdr:nvSpPr>
      <xdr:spPr>
        <a:xfrm>
          <a:off x="14020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42249</xdr:rowOff>
    </xdr:from>
    <xdr:to>
      <xdr:col>19</xdr:col>
      <xdr:colOff>533400</xdr:colOff>
      <xdr:row>17</xdr:row>
      <xdr:rowOff>143849</xdr:rowOff>
    </xdr:to>
    <xdr:sp macro="" textlink="">
      <xdr:nvSpPr>
        <xdr:cNvPr id="468" name="円/楕円 467"/>
        <xdr:cNvSpPr/>
      </xdr:nvSpPr>
      <xdr:spPr>
        <a:xfrm>
          <a:off x="13462000" y="29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128626</xdr:rowOff>
    </xdr:from>
    <xdr:ext cx="762000" cy="259045"/>
    <xdr:sp macro="" textlink="">
      <xdr:nvSpPr>
        <xdr:cNvPr id="469" name="テキスト ボックス 468"/>
        <xdr:cNvSpPr txBox="1"/>
      </xdr:nvSpPr>
      <xdr:spPr>
        <a:xfrm>
          <a:off x="13131800" y="304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7,886
7,851
63.39
5,144,771
5,006,658
132,986
2,920,233
4,681,170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48.9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latin typeface="ＭＳ ゴシック" panose="020B0609070205080204" pitchFamily="49" charset="-128"/>
              <a:ea typeface="ＭＳ ゴシック" panose="020B0609070205080204" pitchFamily="49" charset="-128"/>
            </a:rPr>
            <a:t>　昨年度より</a:t>
          </a:r>
          <a:r>
            <a:rPr kumimoji="1" lang="en-US" altLang="ja-JP" sz="1000" baseline="0">
              <a:latin typeface="ＭＳ ゴシック" panose="020B0609070205080204" pitchFamily="49" charset="-128"/>
              <a:ea typeface="ＭＳ ゴシック" panose="020B0609070205080204" pitchFamily="49" charset="-128"/>
            </a:rPr>
            <a:t>0.1</a:t>
          </a:r>
          <a:r>
            <a:rPr kumimoji="1" lang="ja-JP" altLang="en-US" sz="1000" baseline="0">
              <a:latin typeface="ＭＳ ゴシック" panose="020B0609070205080204" pitchFamily="49" charset="-128"/>
              <a:ea typeface="ＭＳ ゴシック" panose="020B0609070205080204" pitchFamily="49" charset="-128"/>
            </a:rPr>
            <a:t>ポイント増加しており、類似団体平均より</a:t>
          </a:r>
          <a:r>
            <a:rPr kumimoji="1" lang="en-US" altLang="ja-JP" sz="1000" baseline="0">
              <a:latin typeface="ＭＳ ゴシック" panose="020B0609070205080204" pitchFamily="49" charset="-128"/>
              <a:ea typeface="ＭＳ ゴシック" panose="020B0609070205080204" pitchFamily="49" charset="-128"/>
            </a:rPr>
            <a:t>5.1</a:t>
          </a:r>
          <a:r>
            <a:rPr kumimoji="1" lang="ja-JP" altLang="en-US" sz="1000" baseline="0">
              <a:latin typeface="ＭＳ ゴシック" panose="020B0609070205080204" pitchFamily="49" charset="-128"/>
              <a:ea typeface="ＭＳ ゴシック" panose="020B0609070205080204" pitchFamily="49" charset="-128"/>
            </a:rPr>
            <a:t>ポイント上回っている。</a:t>
          </a:r>
          <a:endParaRPr kumimoji="1" lang="en-US" altLang="ja-JP" sz="1000" baseline="0">
            <a:latin typeface="ＭＳ ゴシック" panose="020B0609070205080204" pitchFamily="49" charset="-128"/>
            <a:ea typeface="ＭＳ ゴシック" panose="020B0609070205080204" pitchFamily="49" charset="-128"/>
          </a:endParaRPr>
        </a:p>
        <a:p>
          <a:r>
            <a:rPr kumimoji="1" lang="ja-JP" altLang="en-US" sz="1000" baseline="0">
              <a:latin typeface="ＭＳ ゴシック" panose="020B0609070205080204" pitchFamily="49" charset="-128"/>
              <a:ea typeface="ＭＳ ゴシック" panose="020B0609070205080204" pitchFamily="49" charset="-128"/>
            </a:rPr>
            <a:t>　定員適正化計画に基づき削減を図ってきたことで、若干の改善が見られているが、平成</a:t>
          </a:r>
          <a:r>
            <a:rPr kumimoji="1" lang="en-US" altLang="ja-JP" sz="1000" baseline="0">
              <a:latin typeface="ＭＳ ゴシック" panose="020B0609070205080204" pitchFamily="49" charset="-128"/>
              <a:ea typeface="ＭＳ ゴシック" panose="020B0609070205080204" pitchFamily="49" charset="-128"/>
            </a:rPr>
            <a:t>23</a:t>
          </a:r>
          <a:r>
            <a:rPr kumimoji="1" lang="ja-JP" altLang="en-US" sz="1000" baseline="0">
              <a:latin typeface="ＭＳ ゴシック" panose="020B0609070205080204" pitchFamily="49" charset="-128"/>
              <a:ea typeface="ＭＳ ゴシック" panose="020B0609070205080204" pitchFamily="49" charset="-128"/>
            </a:rPr>
            <a:t>年度からの東日本大震災による放射線対策の増や、平成</a:t>
          </a:r>
          <a:r>
            <a:rPr kumimoji="1" lang="en-US" altLang="ja-JP" sz="1000" baseline="0">
              <a:latin typeface="ＭＳ ゴシック" panose="020B0609070205080204" pitchFamily="49" charset="-128"/>
              <a:ea typeface="ＭＳ ゴシック" panose="020B0609070205080204" pitchFamily="49" charset="-128"/>
            </a:rPr>
            <a:t>26</a:t>
          </a:r>
          <a:r>
            <a:rPr kumimoji="1" lang="ja-JP" altLang="en-US" sz="1000" baseline="0">
              <a:latin typeface="ＭＳ ゴシック" panose="020B0609070205080204" pitchFamily="49" charset="-128"/>
              <a:ea typeface="ＭＳ ゴシック" panose="020B0609070205080204" pitchFamily="49" charset="-128"/>
            </a:rPr>
            <a:t>年度から被災地への職員派遣を行ったことなどにより、比率は高くなっている。</a:t>
          </a:r>
          <a:endParaRPr kumimoji="1" lang="en-US" altLang="ja-JP" sz="1000" baseline="0">
            <a:latin typeface="ＭＳ ゴシック" panose="020B0609070205080204" pitchFamily="49" charset="-128"/>
            <a:ea typeface="ＭＳ ゴシック" panose="020B0609070205080204" pitchFamily="49" charset="-128"/>
          </a:endParaRPr>
        </a:p>
        <a:p>
          <a:r>
            <a:rPr kumimoji="1" lang="ja-JP" altLang="en-US" sz="1000" baseline="0">
              <a:latin typeface="ＭＳ ゴシック" panose="020B0609070205080204" pitchFamily="49" charset="-128"/>
              <a:ea typeface="ＭＳ ゴシック" panose="020B0609070205080204" pitchFamily="49" charset="-128"/>
            </a:rPr>
            <a:t>　また、世界遺産推進室や文化遺産センターなど特殊事情による教育部門での職員数が他団体に比べ特出していることも高くなっている要員である。</a:t>
          </a:r>
          <a:endParaRPr kumimoji="1" lang="en-US" altLang="ja-JP" sz="1000" baseline="0">
            <a:latin typeface="ＭＳ ゴシック" panose="020B0609070205080204" pitchFamily="49" charset="-128"/>
            <a:ea typeface="ＭＳ ゴシック" panose="020B0609070205080204" pitchFamily="49" charset="-128"/>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000">
              <a:latin typeface="ＭＳ ゴシック" panose="020B0609070205080204" pitchFamily="49" charset="-128"/>
              <a:ea typeface="ＭＳ ゴシック" panose="020B0609070205080204" pitchFamily="49" charset="-128"/>
            </a:rPr>
            <a:t>　</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平泉町定員適正化計画</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による職員採用に努め、</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今後とも住民サービスの低下を招くことのないような水準を維持しながら人口規模に見合った抑制を図っていく。</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1270</xdr:rowOff>
    </xdr:from>
    <xdr:to>
      <xdr:col>7</xdr:col>
      <xdr:colOff>15875</xdr:colOff>
      <xdr:row>39</xdr:row>
      <xdr:rowOff>8890</xdr:rowOff>
    </xdr:to>
    <xdr:cxnSp macro="">
      <xdr:nvCxnSpPr>
        <xdr:cNvPr id="66" name="直線コネクタ 65"/>
        <xdr:cNvCxnSpPr/>
      </xdr:nvCxnSpPr>
      <xdr:spPr>
        <a:xfrm>
          <a:off x="3987800" y="6687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1270</xdr:rowOff>
    </xdr:from>
    <xdr:to>
      <xdr:col>5</xdr:col>
      <xdr:colOff>549275</xdr:colOff>
      <xdr:row>39</xdr:row>
      <xdr:rowOff>123190</xdr:rowOff>
    </xdr:to>
    <xdr:cxnSp macro="">
      <xdr:nvCxnSpPr>
        <xdr:cNvPr id="69" name="直線コネクタ 68"/>
        <xdr:cNvCxnSpPr/>
      </xdr:nvCxnSpPr>
      <xdr:spPr>
        <a:xfrm flipV="1">
          <a:off x="3098800" y="6687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100330</xdr:rowOff>
    </xdr:from>
    <xdr:to>
      <xdr:col>4</xdr:col>
      <xdr:colOff>346075</xdr:colOff>
      <xdr:row>39</xdr:row>
      <xdr:rowOff>123190</xdr:rowOff>
    </xdr:to>
    <xdr:cxnSp macro="">
      <xdr:nvCxnSpPr>
        <xdr:cNvPr id="72" name="直線コネクタ 71"/>
        <xdr:cNvCxnSpPr/>
      </xdr:nvCxnSpPr>
      <xdr:spPr>
        <a:xfrm>
          <a:off x="2209800" y="6786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100330</xdr:rowOff>
    </xdr:from>
    <xdr:to>
      <xdr:col>3</xdr:col>
      <xdr:colOff>142875</xdr:colOff>
      <xdr:row>39</xdr:row>
      <xdr:rowOff>115570</xdr:rowOff>
    </xdr:to>
    <xdr:cxnSp macro="">
      <xdr:nvCxnSpPr>
        <xdr:cNvPr id="75" name="直線コネクタ 74"/>
        <xdr:cNvCxnSpPr/>
      </xdr:nvCxnSpPr>
      <xdr:spPr>
        <a:xfrm flipV="1">
          <a:off x="1320800" y="6786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129540</xdr:rowOff>
    </xdr:from>
    <xdr:to>
      <xdr:col>7</xdr:col>
      <xdr:colOff>66675</xdr:colOff>
      <xdr:row>39</xdr:row>
      <xdr:rowOff>59690</xdr:rowOff>
    </xdr:to>
    <xdr:sp macro="" textlink="">
      <xdr:nvSpPr>
        <xdr:cNvPr id="85" name="円/楕円 84"/>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101617</xdr:rowOff>
    </xdr:from>
    <xdr:ext cx="762000" cy="259045"/>
    <xdr:sp macro="" textlink="">
      <xdr:nvSpPr>
        <xdr:cNvPr id="86" name="人件費該当値テキスト"/>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121920</xdr:rowOff>
    </xdr:from>
    <xdr:to>
      <xdr:col>5</xdr:col>
      <xdr:colOff>600075</xdr:colOff>
      <xdr:row>39</xdr:row>
      <xdr:rowOff>52070</xdr:rowOff>
    </xdr:to>
    <xdr:sp macro="" textlink="">
      <xdr:nvSpPr>
        <xdr:cNvPr id="87" name="円/楕円 86"/>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36847</xdr:rowOff>
    </xdr:from>
    <xdr:ext cx="736600" cy="259045"/>
    <xdr:sp macro="" textlink="">
      <xdr:nvSpPr>
        <xdr:cNvPr id="88" name="テキスト ボックス 87"/>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72390</xdr:rowOff>
    </xdr:from>
    <xdr:to>
      <xdr:col>4</xdr:col>
      <xdr:colOff>396875</xdr:colOff>
      <xdr:row>40</xdr:row>
      <xdr:rowOff>2540</xdr:rowOff>
    </xdr:to>
    <xdr:sp macro="" textlink="">
      <xdr:nvSpPr>
        <xdr:cNvPr id="89" name="円/楕円 88"/>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158767</xdr:rowOff>
    </xdr:from>
    <xdr:ext cx="762000" cy="259045"/>
    <xdr:sp macro="" textlink="">
      <xdr:nvSpPr>
        <xdr:cNvPr id="90" name="テキスト ボックス 89"/>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49530</xdr:rowOff>
    </xdr:from>
    <xdr:to>
      <xdr:col>3</xdr:col>
      <xdr:colOff>193675</xdr:colOff>
      <xdr:row>39</xdr:row>
      <xdr:rowOff>151130</xdr:rowOff>
    </xdr:to>
    <xdr:sp macro="" textlink="">
      <xdr:nvSpPr>
        <xdr:cNvPr id="91" name="円/楕円 90"/>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135907</xdr:rowOff>
    </xdr:from>
    <xdr:ext cx="762000" cy="259045"/>
    <xdr:sp macro="" textlink="">
      <xdr:nvSpPr>
        <xdr:cNvPr id="92" name="テキスト ボックス 91"/>
        <xdr:cNvSpPr txBox="1"/>
      </xdr:nvSpPr>
      <xdr:spPr>
        <a:xfrm>
          <a:off x="1828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64770</xdr:rowOff>
    </xdr:from>
    <xdr:to>
      <xdr:col>1</xdr:col>
      <xdr:colOff>676275</xdr:colOff>
      <xdr:row>39</xdr:row>
      <xdr:rowOff>166370</xdr:rowOff>
    </xdr:to>
    <xdr:sp macro="" textlink="">
      <xdr:nvSpPr>
        <xdr:cNvPr id="93" name="円/楕円 92"/>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151147</xdr:rowOff>
    </xdr:from>
    <xdr:ext cx="762000" cy="259045"/>
    <xdr:sp macro="" textlink="">
      <xdr:nvSpPr>
        <xdr:cNvPr id="94" name="テキスト ボックス 93"/>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昨年度より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上回り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、類似団体内平均値より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平成19年度から国主導で行われた集中改革プランの取り組みにより抑制してきたが、平成21年度から国の緊急雇用対策により物件費が増加している。</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H26</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年以降</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、情報セキュリティ関係費用の増加により増額傾向となっている。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今後とも経費節減を心がけ現状維持に努める。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113937</xdr:rowOff>
    </xdr:from>
    <xdr:to>
      <xdr:col>24</xdr:col>
      <xdr:colOff>31750</xdr:colOff>
      <xdr:row>14</xdr:row>
      <xdr:rowOff>159657</xdr:rowOff>
    </xdr:to>
    <xdr:cxnSp macro="">
      <xdr:nvCxnSpPr>
        <xdr:cNvPr id="129" name="直線コネクタ 128"/>
        <xdr:cNvCxnSpPr/>
      </xdr:nvCxnSpPr>
      <xdr:spPr>
        <a:xfrm flipV="1">
          <a:off x="15671800" y="251423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61686</xdr:rowOff>
    </xdr:from>
    <xdr:to>
      <xdr:col>22</xdr:col>
      <xdr:colOff>565150</xdr:colOff>
      <xdr:row>14</xdr:row>
      <xdr:rowOff>159657</xdr:rowOff>
    </xdr:to>
    <xdr:cxnSp macro="">
      <xdr:nvCxnSpPr>
        <xdr:cNvPr id="132" name="直線コネクタ 131"/>
        <xdr:cNvCxnSpPr/>
      </xdr:nvCxnSpPr>
      <xdr:spPr>
        <a:xfrm>
          <a:off x="14782800" y="2461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167476</xdr:rowOff>
    </xdr:from>
    <xdr:ext cx="736600" cy="259045"/>
    <xdr:sp macro="" textlink="">
      <xdr:nvSpPr>
        <xdr:cNvPr id="134" name="テキスト ボックス 133"/>
        <xdr:cNvSpPr txBox="1"/>
      </xdr:nvSpPr>
      <xdr:spPr>
        <a:xfrm>
          <a:off x="15290800" y="27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148227</xdr:rowOff>
    </xdr:from>
    <xdr:to>
      <xdr:col>21</xdr:col>
      <xdr:colOff>361950</xdr:colOff>
      <xdr:row>14</xdr:row>
      <xdr:rowOff>61686</xdr:rowOff>
    </xdr:to>
    <xdr:cxnSp macro="">
      <xdr:nvCxnSpPr>
        <xdr:cNvPr id="135" name="直線コネクタ 134"/>
        <xdr:cNvCxnSpPr/>
      </xdr:nvCxnSpPr>
      <xdr:spPr>
        <a:xfrm>
          <a:off x="13893800" y="237707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94162</xdr:rowOff>
    </xdr:from>
    <xdr:to>
      <xdr:col>21</xdr:col>
      <xdr:colOff>412750</xdr:colOff>
      <xdr:row>16</xdr:row>
      <xdr:rowOff>24312</xdr:rowOff>
    </xdr:to>
    <xdr:sp macro="" textlink="">
      <xdr:nvSpPr>
        <xdr:cNvPr id="136" name="フローチャート : 判断 135"/>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9089</xdr:rowOff>
    </xdr:from>
    <xdr:ext cx="762000" cy="259045"/>
    <xdr:sp macro="" textlink="">
      <xdr:nvSpPr>
        <xdr:cNvPr id="137" name="テキスト ボックス 136"/>
        <xdr:cNvSpPr txBox="1"/>
      </xdr:nvSpPr>
      <xdr:spPr>
        <a:xfrm>
          <a:off x="14401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109038</xdr:rowOff>
    </xdr:from>
    <xdr:to>
      <xdr:col>20</xdr:col>
      <xdr:colOff>158750</xdr:colOff>
      <xdr:row>13</xdr:row>
      <xdr:rowOff>148227</xdr:rowOff>
    </xdr:to>
    <xdr:cxnSp macro="">
      <xdr:nvCxnSpPr>
        <xdr:cNvPr id="138" name="直線コネクタ 137"/>
        <xdr:cNvCxnSpPr/>
      </xdr:nvCxnSpPr>
      <xdr:spPr>
        <a:xfrm>
          <a:off x="13004800" y="23378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54973</xdr:rowOff>
    </xdr:from>
    <xdr:to>
      <xdr:col>20</xdr:col>
      <xdr:colOff>209550</xdr:colOff>
      <xdr:row>15</xdr:row>
      <xdr:rowOff>156573</xdr:rowOff>
    </xdr:to>
    <xdr:sp macro="" textlink="">
      <xdr:nvSpPr>
        <xdr:cNvPr id="139" name="フローチャート :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141350</xdr:rowOff>
    </xdr:from>
    <xdr:ext cx="762000" cy="259045"/>
    <xdr:sp macro="" textlink="">
      <xdr:nvSpPr>
        <xdr:cNvPr id="140" name="テキスト ボックス 139"/>
        <xdr:cNvSpPr txBox="1"/>
      </xdr:nvSpPr>
      <xdr:spPr>
        <a:xfrm>
          <a:off x="13512800" y="271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63137</xdr:rowOff>
    </xdr:from>
    <xdr:to>
      <xdr:col>24</xdr:col>
      <xdr:colOff>82550</xdr:colOff>
      <xdr:row>14</xdr:row>
      <xdr:rowOff>164737</xdr:rowOff>
    </xdr:to>
    <xdr:sp macro="" textlink="">
      <xdr:nvSpPr>
        <xdr:cNvPr id="148" name="円/楕円 147"/>
        <xdr:cNvSpPr/>
      </xdr:nvSpPr>
      <xdr:spPr>
        <a:xfrm>
          <a:off x="16459200" y="24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79664</xdr:rowOff>
    </xdr:from>
    <xdr:ext cx="762000" cy="259045"/>
    <xdr:sp macro="" textlink="">
      <xdr:nvSpPr>
        <xdr:cNvPr id="149" name="物件費該当値テキスト"/>
        <xdr:cNvSpPr txBox="1"/>
      </xdr:nvSpPr>
      <xdr:spPr>
        <a:xfrm>
          <a:off x="16598900" y="23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108857</xdr:rowOff>
    </xdr:from>
    <xdr:to>
      <xdr:col>22</xdr:col>
      <xdr:colOff>615950</xdr:colOff>
      <xdr:row>15</xdr:row>
      <xdr:rowOff>39007</xdr:rowOff>
    </xdr:to>
    <xdr:sp macro="" textlink="">
      <xdr:nvSpPr>
        <xdr:cNvPr id="150" name="円/楕円 149"/>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49184</xdr:rowOff>
    </xdr:from>
    <xdr:ext cx="736600" cy="259045"/>
    <xdr:sp macro="" textlink="">
      <xdr:nvSpPr>
        <xdr:cNvPr id="151" name="テキスト ボックス 150"/>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10886</xdr:rowOff>
    </xdr:from>
    <xdr:to>
      <xdr:col>21</xdr:col>
      <xdr:colOff>412750</xdr:colOff>
      <xdr:row>14</xdr:row>
      <xdr:rowOff>112486</xdr:rowOff>
    </xdr:to>
    <xdr:sp macro="" textlink="">
      <xdr:nvSpPr>
        <xdr:cNvPr id="152" name="円/楕円 151"/>
        <xdr:cNvSpPr/>
      </xdr:nvSpPr>
      <xdr:spPr>
        <a:xfrm>
          <a:off x="14732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122663</xdr:rowOff>
    </xdr:from>
    <xdr:ext cx="762000" cy="259045"/>
    <xdr:sp macro="" textlink="">
      <xdr:nvSpPr>
        <xdr:cNvPr id="153" name="テキスト ボックス 152"/>
        <xdr:cNvSpPr txBox="1"/>
      </xdr:nvSpPr>
      <xdr:spPr>
        <a:xfrm>
          <a:off x="14401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97427</xdr:rowOff>
    </xdr:from>
    <xdr:to>
      <xdr:col>20</xdr:col>
      <xdr:colOff>209550</xdr:colOff>
      <xdr:row>14</xdr:row>
      <xdr:rowOff>27577</xdr:rowOff>
    </xdr:to>
    <xdr:sp macro="" textlink="">
      <xdr:nvSpPr>
        <xdr:cNvPr id="154" name="円/楕円 153"/>
        <xdr:cNvSpPr/>
      </xdr:nvSpPr>
      <xdr:spPr>
        <a:xfrm>
          <a:off x="13843000" y="23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37754</xdr:rowOff>
    </xdr:from>
    <xdr:ext cx="762000" cy="259045"/>
    <xdr:sp macro="" textlink="">
      <xdr:nvSpPr>
        <xdr:cNvPr id="155" name="テキスト ボックス 154"/>
        <xdr:cNvSpPr txBox="1"/>
      </xdr:nvSpPr>
      <xdr:spPr>
        <a:xfrm>
          <a:off x="13512800" y="209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58238</xdr:rowOff>
    </xdr:from>
    <xdr:to>
      <xdr:col>19</xdr:col>
      <xdr:colOff>6350</xdr:colOff>
      <xdr:row>13</xdr:row>
      <xdr:rowOff>159838</xdr:rowOff>
    </xdr:to>
    <xdr:sp macro="" textlink="">
      <xdr:nvSpPr>
        <xdr:cNvPr id="156" name="円/楕円 155"/>
        <xdr:cNvSpPr/>
      </xdr:nvSpPr>
      <xdr:spPr>
        <a:xfrm>
          <a:off x="12954000" y="22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170015</xdr:rowOff>
    </xdr:from>
    <xdr:ext cx="762000" cy="259045"/>
    <xdr:sp macro="" textlink="">
      <xdr:nvSpPr>
        <xdr:cNvPr id="157" name="テキスト ボックス 156"/>
        <xdr:cNvSpPr txBox="1"/>
      </xdr:nvSpPr>
      <xdr:spPr>
        <a:xfrm>
          <a:off x="12623800" y="205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昨年度より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ポイント増となっており、類似団体内平均値より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高齢化人口の増及び自立支援法施行による権限委譲で平成20年度以降、増加傾向となっている。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56</xdr:row>
      <xdr:rowOff>127000</xdr:rowOff>
    </xdr:to>
    <xdr:cxnSp macro="">
      <xdr:nvCxnSpPr>
        <xdr:cNvPr id="190" name="直線コネクタ 189"/>
        <xdr:cNvCxnSpPr/>
      </xdr:nvCxnSpPr>
      <xdr:spPr>
        <a:xfrm>
          <a:off x="3987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31750</xdr:rowOff>
    </xdr:from>
    <xdr:to>
      <xdr:col>5</xdr:col>
      <xdr:colOff>549275</xdr:colOff>
      <xdr:row>56</xdr:row>
      <xdr:rowOff>88900</xdr:rowOff>
    </xdr:to>
    <xdr:cxnSp macro="">
      <xdr:nvCxnSpPr>
        <xdr:cNvPr id="193" name="直線コネクタ 192"/>
        <xdr:cNvCxnSpPr/>
      </xdr:nvCxnSpPr>
      <xdr:spPr>
        <a:xfrm>
          <a:off x="3098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31750</xdr:rowOff>
    </xdr:from>
    <xdr:to>
      <xdr:col>4</xdr:col>
      <xdr:colOff>346075</xdr:colOff>
      <xdr:row>57</xdr:row>
      <xdr:rowOff>12700</xdr:rowOff>
    </xdr:to>
    <xdr:cxnSp macro="">
      <xdr:nvCxnSpPr>
        <xdr:cNvPr id="196" name="直線コネクタ 195"/>
        <xdr:cNvCxnSpPr/>
      </xdr:nvCxnSpPr>
      <xdr:spPr>
        <a:xfrm flipV="1">
          <a:off x="2209800" y="9632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7" name="フローチャート : 判断 196"/>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8" name="テキスト ボックス 197"/>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146050</xdr:rowOff>
    </xdr:from>
    <xdr:to>
      <xdr:col>3</xdr:col>
      <xdr:colOff>142875</xdr:colOff>
      <xdr:row>57</xdr:row>
      <xdr:rowOff>12700</xdr:rowOff>
    </xdr:to>
    <xdr:cxnSp macro="">
      <xdr:nvCxnSpPr>
        <xdr:cNvPr id="199" name="直線コネクタ 198"/>
        <xdr:cNvCxnSpPr/>
      </xdr:nvCxnSpPr>
      <xdr:spPr>
        <a:xfrm>
          <a:off x="1320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200" name="フローチャート : 判断 199"/>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201" name="テキスト ボックス 200"/>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02" name="フローチャート : 判断 201"/>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203" name="テキスト ボックス 202"/>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9" name="円/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10"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11" name="円/楕円 210"/>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212" name="テキスト ボックス 211"/>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152400</xdr:rowOff>
    </xdr:from>
    <xdr:to>
      <xdr:col>4</xdr:col>
      <xdr:colOff>396875</xdr:colOff>
      <xdr:row>56</xdr:row>
      <xdr:rowOff>82550</xdr:rowOff>
    </xdr:to>
    <xdr:sp macro="" textlink="">
      <xdr:nvSpPr>
        <xdr:cNvPr id="213" name="円/楕円 212"/>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67327</xdr:rowOff>
    </xdr:from>
    <xdr:ext cx="762000" cy="259045"/>
    <xdr:sp macro="" textlink="">
      <xdr:nvSpPr>
        <xdr:cNvPr id="214" name="テキスト ボックス 213"/>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133350</xdr:rowOff>
    </xdr:from>
    <xdr:to>
      <xdr:col>3</xdr:col>
      <xdr:colOff>193675</xdr:colOff>
      <xdr:row>57</xdr:row>
      <xdr:rowOff>63500</xdr:rowOff>
    </xdr:to>
    <xdr:sp macro="" textlink="">
      <xdr:nvSpPr>
        <xdr:cNvPr id="215" name="円/楕円 214"/>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48277</xdr:rowOff>
    </xdr:from>
    <xdr:ext cx="762000" cy="259045"/>
    <xdr:sp macro="" textlink="">
      <xdr:nvSpPr>
        <xdr:cNvPr id="216" name="テキスト ボックス 215"/>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95250</xdr:rowOff>
    </xdr:from>
    <xdr:to>
      <xdr:col>1</xdr:col>
      <xdr:colOff>676275</xdr:colOff>
      <xdr:row>57</xdr:row>
      <xdr:rowOff>25400</xdr:rowOff>
    </xdr:to>
    <xdr:sp macro="" textlink="">
      <xdr:nvSpPr>
        <xdr:cNvPr id="217" name="円/楕円 216"/>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10177</xdr:rowOff>
    </xdr:from>
    <xdr:ext cx="762000" cy="259045"/>
    <xdr:sp macro="" textlink="">
      <xdr:nvSpPr>
        <xdr:cNvPr id="218" name="テキスト ボックス 217"/>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mn-lt"/>
              <a:ea typeface="+mn-ea"/>
              <a:cs typeface="+mn-cs"/>
            </a:rPr>
            <a:t>繰出金が増加となるも、維持補修費で減額となり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昨年度より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ポイント類似団体内平均値より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3.4</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繰出金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、後期高齢</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、下水道会計</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への繰出金は増額となっている。　</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下水道事業・農業集落排水事業については、依然として繰り出し基準外の繰り出し金も多いことから、整備面積等の見直しも含め、効率的な運営を促す。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123190</xdr:rowOff>
    </xdr:from>
    <xdr:to>
      <xdr:col>24</xdr:col>
      <xdr:colOff>31750</xdr:colOff>
      <xdr:row>55</xdr:row>
      <xdr:rowOff>146050</xdr:rowOff>
    </xdr:to>
    <xdr:cxnSp macro="">
      <xdr:nvCxnSpPr>
        <xdr:cNvPr id="251" name="直線コネクタ 250"/>
        <xdr:cNvCxnSpPr/>
      </xdr:nvCxnSpPr>
      <xdr:spPr>
        <a:xfrm flipV="1">
          <a:off x="15671800" y="9552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146050</xdr:rowOff>
    </xdr:from>
    <xdr:to>
      <xdr:col>22</xdr:col>
      <xdr:colOff>565150</xdr:colOff>
      <xdr:row>56</xdr:row>
      <xdr:rowOff>20320</xdr:rowOff>
    </xdr:to>
    <xdr:cxnSp macro="">
      <xdr:nvCxnSpPr>
        <xdr:cNvPr id="254" name="直線コネクタ 253"/>
        <xdr:cNvCxnSpPr/>
      </xdr:nvCxnSpPr>
      <xdr:spPr>
        <a:xfrm flipV="1">
          <a:off x="14782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100330</xdr:rowOff>
    </xdr:from>
    <xdr:to>
      <xdr:col>21</xdr:col>
      <xdr:colOff>361950</xdr:colOff>
      <xdr:row>56</xdr:row>
      <xdr:rowOff>20320</xdr:rowOff>
    </xdr:to>
    <xdr:cxnSp macro="">
      <xdr:nvCxnSpPr>
        <xdr:cNvPr id="257" name="直線コネクタ 256"/>
        <xdr:cNvCxnSpPr/>
      </xdr:nvCxnSpPr>
      <xdr:spPr>
        <a:xfrm>
          <a:off x="13893800" y="953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100330</xdr:rowOff>
    </xdr:from>
    <xdr:to>
      <xdr:col>20</xdr:col>
      <xdr:colOff>158750</xdr:colOff>
      <xdr:row>56</xdr:row>
      <xdr:rowOff>43180</xdr:rowOff>
    </xdr:to>
    <xdr:cxnSp macro="">
      <xdr:nvCxnSpPr>
        <xdr:cNvPr id="260" name="直線コネクタ 259"/>
        <xdr:cNvCxnSpPr/>
      </xdr:nvCxnSpPr>
      <xdr:spPr>
        <a:xfrm flipV="1">
          <a:off x="13004800" y="9530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61" name="フローチャート : 判断 260"/>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2" name="テキスト ボックス 261"/>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63" name="フローチャート : 判断 262"/>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64" name="テキスト ボックス 263"/>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72390</xdr:rowOff>
    </xdr:from>
    <xdr:to>
      <xdr:col>24</xdr:col>
      <xdr:colOff>82550</xdr:colOff>
      <xdr:row>56</xdr:row>
      <xdr:rowOff>2540</xdr:rowOff>
    </xdr:to>
    <xdr:sp macro="" textlink="">
      <xdr:nvSpPr>
        <xdr:cNvPr id="270" name="円/楕円 269"/>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88917</xdr:rowOff>
    </xdr:from>
    <xdr:ext cx="762000" cy="259045"/>
    <xdr:sp macro="" textlink="">
      <xdr:nvSpPr>
        <xdr:cNvPr id="271"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95250</xdr:rowOff>
    </xdr:from>
    <xdr:to>
      <xdr:col>22</xdr:col>
      <xdr:colOff>615950</xdr:colOff>
      <xdr:row>56</xdr:row>
      <xdr:rowOff>25400</xdr:rowOff>
    </xdr:to>
    <xdr:sp macro="" textlink="">
      <xdr:nvSpPr>
        <xdr:cNvPr id="272" name="円/楕円 271"/>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35577</xdr:rowOff>
    </xdr:from>
    <xdr:ext cx="736600" cy="259045"/>
    <xdr:sp macro="" textlink="">
      <xdr:nvSpPr>
        <xdr:cNvPr id="273" name="テキスト ボックス 272"/>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140970</xdr:rowOff>
    </xdr:from>
    <xdr:to>
      <xdr:col>21</xdr:col>
      <xdr:colOff>412750</xdr:colOff>
      <xdr:row>56</xdr:row>
      <xdr:rowOff>71120</xdr:rowOff>
    </xdr:to>
    <xdr:sp macro="" textlink="">
      <xdr:nvSpPr>
        <xdr:cNvPr id="274" name="円/楕円 273"/>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81297</xdr:rowOff>
    </xdr:from>
    <xdr:ext cx="762000" cy="259045"/>
    <xdr:sp macro="" textlink="">
      <xdr:nvSpPr>
        <xdr:cNvPr id="275" name="テキスト ボックス 27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49530</xdr:rowOff>
    </xdr:from>
    <xdr:to>
      <xdr:col>20</xdr:col>
      <xdr:colOff>209550</xdr:colOff>
      <xdr:row>55</xdr:row>
      <xdr:rowOff>151130</xdr:rowOff>
    </xdr:to>
    <xdr:sp macro="" textlink="">
      <xdr:nvSpPr>
        <xdr:cNvPr id="276" name="円/楕円 275"/>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161307</xdr:rowOff>
    </xdr:from>
    <xdr:ext cx="762000" cy="259045"/>
    <xdr:sp macro="" textlink="">
      <xdr:nvSpPr>
        <xdr:cNvPr id="277" name="テキスト ボックス 276"/>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8" name="円/楕円 277"/>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79" name="テキスト ボックス 278"/>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昨年度より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上回り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、類似団体内平均値より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今後とも補助費等における各種団体への補助金については見直しを行うなど経費の節減に努める。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106426</xdr:rowOff>
    </xdr:from>
    <xdr:to>
      <xdr:col>24</xdr:col>
      <xdr:colOff>31750</xdr:colOff>
      <xdr:row>37</xdr:row>
      <xdr:rowOff>110998</xdr:rowOff>
    </xdr:to>
    <xdr:cxnSp macro="">
      <xdr:nvCxnSpPr>
        <xdr:cNvPr id="309" name="直線コネクタ 308"/>
        <xdr:cNvCxnSpPr/>
      </xdr:nvCxnSpPr>
      <xdr:spPr>
        <a:xfrm>
          <a:off x="15671800" y="64500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106426</xdr:rowOff>
    </xdr:from>
    <xdr:to>
      <xdr:col>22</xdr:col>
      <xdr:colOff>565150</xdr:colOff>
      <xdr:row>37</xdr:row>
      <xdr:rowOff>120142</xdr:rowOff>
    </xdr:to>
    <xdr:cxnSp macro="">
      <xdr:nvCxnSpPr>
        <xdr:cNvPr id="312" name="直線コネクタ 311"/>
        <xdr:cNvCxnSpPr/>
      </xdr:nvCxnSpPr>
      <xdr:spPr>
        <a:xfrm flipV="1">
          <a:off x="14782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56134</xdr:rowOff>
    </xdr:from>
    <xdr:to>
      <xdr:col>21</xdr:col>
      <xdr:colOff>361950</xdr:colOff>
      <xdr:row>37</xdr:row>
      <xdr:rowOff>120142</xdr:rowOff>
    </xdr:to>
    <xdr:cxnSp macro="">
      <xdr:nvCxnSpPr>
        <xdr:cNvPr id="315" name="直線コネクタ 314"/>
        <xdr:cNvCxnSpPr/>
      </xdr:nvCxnSpPr>
      <xdr:spPr>
        <a:xfrm>
          <a:off x="13893800" y="6399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6" name="フローチャート : 判断 315"/>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17" name="テキスト ボックス 316"/>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56134</xdr:rowOff>
    </xdr:to>
    <xdr:cxnSp macro="">
      <xdr:nvCxnSpPr>
        <xdr:cNvPr id="318" name="直線コネクタ 317"/>
        <xdr:cNvCxnSpPr/>
      </xdr:nvCxnSpPr>
      <xdr:spPr>
        <a:xfrm>
          <a:off x="13004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9" name="フローチャート : 判断 31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20" name="テキスト ボックス 319"/>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22" name="テキスト ボックス 321"/>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60198</xdr:rowOff>
    </xdr:from>
    <xdr:to>
      <xdr:col>24</xdr:col>
      <xdr:colOff>82550</xdr:colOff>
      <xdr:row>37</xdr:row>
      <xdr:rowOff>161798</xdr:rowOff>
    </xdr:to>
    <xdr:sp macro="" textlink="">
      <xdr:nvSpPr>
        <xdr:cNvPr id="328" name="円/楕円 327"/>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32275</xdr:rowOff>
    </xdr:from>
    <xdr:ext cx="762000" cy="259045"/>
    <xdr:sp macro="" textlink="">
      <xdr:nvSpPr>
        <xdr:cNvPr id="329"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55626</xdr:rowOff>
    </xdr:from>
    <xdr:to>
      <xdr:col>22</xdr:col>
      <xdr:colOff>615950</xdr:colOff>
      <xdr:row>37</xdr:row>
      <xdr:rowOff>157226</xdr:rowOff>
    </xdr:to>
    <xdr:sp macro="" textlink="">
      <xdr:nvSpPr>
        <xdr:cNvPr id="330" name="円/楕円 329"/>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142003</xdr:rowOff>
    </xdr:from>
    <xdr:ext cx="736600" cy="259045"/>
    <xdr:sp macro="" textlink="">
      <xdr:nvSpPr>
        <xdr:cNvPr id="331" name="テキスト ボックス 330"/>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69342</xdr:rowOff>
    </xdr:from>
    <xdr:to>
      <xdr:col>21</xdr:col>
      <xdr:colOff>412750</xdr:colOff>
      <xdr:row>37</xdr:row>
      <xdr:rowOff>170942</xdr:rowOff>
    </xdr:to>
    <xdr:sp macro="" textlink="">
      <xdr:nvSpPr>
        <xdr:cNvPr id="332" name="円/楕円 331"/>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155719</xdr:rowOff>
    </xdr:from>
    <xdr:ext cx="762000" cy="259045"/>
    <xdr:sp macro="" textlink="">
      <xdr:nvSpPr>
        <xdr:cNvPr id="333" name="テキスト ボックス 332"/>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5334</xdr:rowOff>
    </xdr:from>
    <xdr:to>
      <xdr:col>20</xdr:col>
      <xdr:colOff>209550</xdr:colOff>
      <xdr:row>37</xdr:row>
      <xdr:rowOff>106934</xdr:rowOff>
    </xdr:to>
    <xdr:sp macro="" textlink="">
      <xdr:nvSpPr>
        <xdr:cNvPr id="334" name="円/楕円 333"/>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35" name="テキスト ボックス 334"/>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762</xdr:rowOff>
    </xdr:from>
    <xdr:to>
      <xdr:col>19</xdr:col>
      <xdr:colOff>6350</xdr:colOff>
      <xdr:row>37</xdr:row>
      <xdr:rowOff>102362</xdr:rowOff>
    </xdr:to>
    <xdr:sp macro="" textlink="">
      <xdr:nvSpPr>
        <xdr:cNvPr id="336" name="円/楕円 335"/>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87139</xdr:rowOff>
    </xdr:from>
    <xdr:ext cx="762000" cy="259045"/>
    <xdr:sp macro="" textlink="">
      <xdr:nvSpPr>
        <xdr:cNvPr id="337" name="テキスト ボックス 336"/>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平成19年をピークに年々数値が下降してきてい</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たが、</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昨年度より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ポイント増となっ</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平成19年度から平成21年度まで高利率の起債を国制度で補償金免除繰上償還を実施したことにより数値が減少してきている。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継続しているスマートインターチェンジ整備事業、それに伴う接続道路の起債が今後とも増額となるが、新規発行についてはプライマリーバランスを考慮しながら</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慎重な起債発行に努める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77</xdr:row>
      <xdr:rowOff>147574</xdr:rowOff>
    </xdr:to>
    <xdr:cxnSp macro="">
      <xdr:nvCxnSpPr>
        <xdr:cNvPr id="367" name="直線コネクタ 366"/>
        <xdr:cNvCxnSpPr/>
      </xdr:nvCxnSpPr>
      <xdr:spPr>
        <a:xfrm>
          <a:off x="3987800" y="13326363"/>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68"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124713</xdr:rowOff>
    </xdr:from>
    <xdr:to>
      <xdr:col>5</xdr:col>
      <xdr:colOff>549275</xdr:colOff>
      <xdr:row>77</xdr:row>
      <xdr:rowOff>143002</xdr:rowOff>
    </xdr:to>
    <xdr:cxnSp macro="">
      <xdr:nvCxnSpPr>
        <xdr:cNvPr id="370" name="直線コネクタ 369"/>
        <xdr:cNvCxnSpPr/>
      </xdr:nvCxnSpPr>
      <xdr:spPr>
        <a:xfrm flipV="1">
          <a:off x="3098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143002</xdr:rowOff>
    </xdr:from>
    <xdr:to>
      <xdr:col>4</xdr:col>
      <xdr:colOff>346075</xdr:colOff>
      <xdr:row>77</xdr:row>
      <xdr:rowOff>165863</xdr:rowOff>
    </xdr:to>
    <xdr:cxnSp macro="">
      <xdr:nvCxnSpPr>
        <xdr:cNvPr id="373" name="直線コネクタ 372"/>
        <xdr:cNvCxnSpPr/>
      </xdr:nvCxnSpPr>
      <xdr:spPr>
        <a:xfrm flipV="1">
          <a:off x="2209800" y="133446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4" name="フローチャート : 判断 373"/>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75" name="テキスト ボックス 374"/>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165863</xdr:rowOff>
    </xdr:from>
    <xdr:to>
      <xdr:col>3</xdr:col>
      <xdr:colOff>142875</xdr:colOff>
      <xdr:row>78</xdr:row>
      <xdr:rowOff>35561</xdr:rowOff>
    </xdr:to>
    <xdr:cxnSp macro="">
      <xdr:nvCxnSpPr>
        <xdr:cNvPr id="376" name="直線コネクタ 375"/>
        <xdr:cNvCxnSpPr/>
      </xdr:nvCxnSpPr>
      <xdr:spPr>
        <a:xfrm flipV="1">
          <a:off x="1320800" y="133675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7" name="フローチャート : 判断 376"/>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39133</xdr:rowOff>
    </xdr:from>
    <xdr:ext cx="762000" cy="259045"/>
    <xdr:sp macro="" textlink="">
      <xdr:nvSpPr>
        <xdr:cNvPr id="378" name="テキスト ボックス 377"/>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9" name="フローチャート : 判断 378"/>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78249</xdr:rowOff>
    </xdr:from>
    <xdr:ext cx="762000" cy="259045"/>
    <xdr:sp macro="" textlink="">
      <xdr:nvSpPr>
        <xdr:cNvPr id="380" name="テキスト ボックス 379"/>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96774</xdr:rowOff>
    </xdr:from>
    <xdr:to>
      <xdr:col>7</xdr:col>
      <xdr:colOff>66675</xdr:colOff>
      <xdr:row>78</xdr:row>
      <xdr:rowOff>26924</xdr:rowOff>
    </xdr:to>
    <xdr:sp macro="" textlink="">
      <xdr:nvSpPr>
        <xdr:cNvPr id="386" name="円/楕円 385"/>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68851</xdr:rowOff>
    </xdr:from>
    <xdr:ext cx="762000" cy="259045"/>
    <xdr:sp macro="" textlink="">
      <xdr:nvSpPr>
        <xdr:cNvPr id="387" name="公債費該当値テキスト"/>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73913</xdr:rowOff>
    </xdr:from>
    <xdr:to>
      <xdr:col>5</xdr:col>
      <xdr:colOff>600075</xdr:colOff>
      <xdr:row>78</xdr:row>
      <xdr:rowOff>4063</xdr:rowOff>
    </xdr:to>
    <xdr:sp macro="" textlink="">
      <xdr:nvSpPr>
        <xdr:cNvPr id="388" name="円/楕円 387"/>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89" name="テキスト ボックス 388"/>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92202</xdr:rowOff>
    </xdr:from>
    <xdr:to>
      <xdr:col>4</xdr:col>
      <xdr:colOff>396875</xdr:colOff>
      <xdr:row>78</xdr:row>
      <xdr:rowOff>22352</xdr:rowOff>
    </xdr:to>
    <xdr:sp macro="" textlink="">
      <xdr:nvSpPr>
        <xdr:cNvPr id="390" name="円/楕円 389"/>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91" name="テキスト ボックス 390"/>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115063</xdr:rowOff>
    </xdr:from>
    <xdr:to>
      <xdr:col>3</xdr:col>
      <xdr:colOff>193675</xdr:colOff>
      <xdr:row>78</xdr:row>
      <xdr:rowOff>45213</xdr:rowOff>
    </xdr:to>
    <xdr:sp macro="" textlink="">
      <xdr:nvSpPr>
        <xdr:cNvPr id="392" name="円/楕円 391"/>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55390</xdr:rowOff>
    </xdr:from>
    <xdr:ext cx="762000" cy="259045"/>
    <xdr:sp macro="" textlink="">
      <xdr:nvSpPr>
        <xdr:cNvPr id="393" name="テキスト ボックス 392"/>
        <xdr:cNvSpPr txBox="1"/>
      </xdr:nvSpPr>
      <xdr:spPr>
        <a:xfrm>
          <a:off x="1828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94" name="円/楕円 393"/>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95" name="テキスト ボックス 394"/>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ポイント下回っているが、</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物件費では類似団体</a:t>
          </a:r>
          <a:r>
            <a:rPr lang="en-US" altLang="ja-JP" sz="1100">
              <a:solidFill>
                <a:schemeClr val="dk1"/>
              </a:solidFill>
              <a:effectLst/>
              <a:latin typeface="+mn-lt"/>
              <a:ea typeface="+mn-ea"/>
              <a:cs typeface="+mn-cs"/>
            </a:rPr>
            <a:t>79</a:t>
          </a:r>
          <a:r>
            <a:rPr lang="ja-JP" altLang="ja-JP" sz="1100">
              <a:solidFill>
                <a:schemeClr val="dk1"/>
              </a:solidFill>
              <a:effectLst/>
              <a:latin typeface="+mn-lt"/>
              <a:ea typeface="+mn-ea"/>
              <a:cs typeface="+mn-cs"/>
            </a:rPr>
            <a:t>団体中</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位となっているものの、人件費では</a:t>
          </a:r>
          <a:r>
            <a:rPr lang="en-US" altLang="ja-JP" sz="1100">
              <a:solidFill>
                <a:schemeClr val="dk1"/>
              </a:solidFill>
              <a:effectLst/>
              <a:latin typeface="+mn-lt"/>
              <a:ea typeface="+mn-ea"/>
              <a:cs typeface="+mn-cs"/>
            </a:rPr>
            <a:t>79</a:t>
          </a:r>
          <a:r>
            <a:rPr lang="ja-JP" altLang="ja-JP" sz="1100">
              <a:solidFill>
                <a:schemeClr val="dk1"/>
              </a:solidFill>
              <a:effectLst/>
              <a:latin typeface="+mn-lt"/>
              <a:ea typeface="+mn-ea"/>
              <a:cs typeface="+mn-cs"/>
            </a:rPr>
            <a:t>団体中</a:t>
          </a:r>
          <a:r>
            <a:rPr lang="en-US" altLang="ja-JP" sz="1100">
              <a:solidFill>
                <a:schemeClr val="dk1"/>
              </a:solidFill>
              <a:effectLst/>
              <a:latin typeface="+mn-lt"/>
              <a:ea typeface="+mn-ea"/>
              <a:cs typeface="+mn-cs"/>
            </a:rPr>
            <a:t>74</a:t>
          </a:r>
          <a:r>
            <a:rPr lang="ja-JP" altLang="ja-JP" sz="1100">
              <a:solidFill>
                <a:schemeClr val="dk1"/>
              </a:solidFill>
              <a:effectLst/>
              <a:latin typeface="+mn-lt"/>
              <a:ea typeface="+mn-ea"/>
              <a:cs typeface="+mn-cs"/>
            </a:rPr>
            <a:t>位と経常収支比率の割合を高めている。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81280</xdr:rowOff>
    </xdr:from>
    <xdr:to>
      <xdr:col>24</xdr:col>
      <xdr:colOff>31750</xdr:colOff>
      <xdr:row>76</xdr:row>
      <xdr:rowOff>108713</xdr:rowOff>
    </xdr:to>
    <xdr:cxnSp macro="">
      <xdr:nvCxnSpPr>
        <xdr:cNvPr id="426" name="直線コネクタ 425"/>
        <xdr:cNvCxnSpPr/>
      </xdr:nvCxnSpPr>
      <xdr:spPr>
        <a:xfrm flipV="1">
          <a:off x="15671800" y="131114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108713</xdr:rowOff>
    </xdr:from>
    <xdr:to>
      <xdr:col>22</xdr:col>
      <xdr:colOff>565150</xdr:colOff>
      <xdr:row>76</xdr:row>
      <xdr:rowOff>140715</xdr:rowOff>
    </xdr:to>
    <xdr:cxnSp macro="">
      <xdr:nvCxnSpPr>
        <xdr:cNvPr id="429" name="直線コネクタ 428"/>
        <xdr:cNvCxnSpPr/>
      </xdr:nvCxnSpPr>
      <xdr:spPr>
        <a:xfrm flipV="1">
          <a:off x="14782800" y="131389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156718</xdr:rowOff>
    </xdr:from>
    <xdr:to>
      <xdr:col>21</xdr:col>
      <xdr:colOff>361950</xdr:colOff>
      <xdr:row>76</xdr:row>
      <xdr:rowOff>140715</xdr:rowOff>
    </xdr:to>
    <xdr:cxnSp macro="">
      <xdr:nvCxnSpPr>
        <xdr:cNvPr id="432" name="直線コネクタ 431"/>
        <xdr:cNvCxnSpPr/>
      </xdr:nvCxnSpPr>
      <xdr:spPr>
        <a:xfrm>
          <a:off x="13893800" y="130154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33" name="フローチャート : 判断 432"/>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34" name="テキスト ボックス 433"/>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156718</xdr:rowOff>
    </xdr:from>
    <xdr:to>
      <xdr:col>20</xdr:col>
      <xdr:colOff>158750</xdr:colOff>
      <xdr:row>76</xdr:row>
      <xdr:rowOff>21844</xdr:rowOff>
    </xdr:to>
    <xdr:cxnSp macro="">
      <xdr:nvCxnSpPr>
        <xdr:cNvPr id="435" name="直線コネクタ 434"/>
        <xdr:cNvCxnSpPr/>
      </xdr:nvCxnSpPr>
      <xdr:spPr>
        <a:xfrm flipV="1">
          <a:off x="13004800" y="13015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51054</xdr:rowOff>
    </xdr:from>
    <xdr:to>
      <xdr:col>20</xdr:col>
      <xdr:colOff>209550</xdr:colOff>
      <xdr:row>75</xdr:row>
      <xdr:rowOff>152654</xdr:rowOff>
    </xdr:to>
    <xdr:sp macro="" textlink="">
      <xdr:nvSpPr>
        <xdr:cNvPr id="436" name="フローチャート : 判断 435"/>
        <xdr:cNvSpPr/>
      </xdr:nvSpPr>
      <xdr:spPr>
        <a:xfrm>
          <a:off x="13843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162831</xdr:rowOff>
    </xdr:from>
    <xdr:ext cx="762000" cy="259045"/>
    <xdr:sp macro="" textlink="">
      <xdr:nvSpPr>
        <xdr:cNvPr id="437" name="テキスト ボックス 436"/>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38" name="フローチャート : 判断 437"/>
        <xdr:cNvSpPr/>
      </xdr:nvSpPr>
      <xdr:spPr>
        <a:xfrm>
          <a:off x="12954000" y="12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149115</xdr:rowOff>
    </xdr:from>
    <xdr:ext cx="762000" cy="259045"/>
    <xdr:sp macro="" textlink="">
      <xdr:nvSpPr>
        <xdr:cNvPr id="439" name="テキスト ボックス 438"/>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45" name="円/楕円 444"/>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2557</xdr:rowOff>
    </xdr:from>
    <xdr:ext cx="762000" cy="259045"/>
    <xdr:sp macro="" textlink="">
      <xdr:nvSpPr>
        <xdr:cNvPr id="446" name="公債費以外該当値テキスト"/>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57913</xdr:rowOff>
    </xdr:from>
    <xdr:to>
      <xdr:col>22</xdr:col>
      <xdr:colOff>615950</xdr:colOff>
      <xdr:row>76</xdr:row>
      <xdr:rowOff>159513</xdr:rowOff>
    </xdr:to>
    <xdr:sp macro="" textlink="">
      <xdr:nvSpPr>
        <xdr:cNvPr id="447" name="円/楕円 446"/>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144290</xdr:rowOff>
    </xdr:from>
    <xdr:ext cx="736600" cy="259045"/>
    <xdr:sp macro="" textlink="">
      <xdr:nvSpPr>
        <xdr:cNvPr id="448" name="テキスト ボックス 447"/>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89915</xdr:rowOff>
    </xdr:from>
    <xdr:to>
      <xdr:col>21</xdr:col>
      <xdr:colOff>412750</xdr:colOff>
      <xdr:row>77</xdr:row>
      <xdr:rowOff>20065</xdr:rowOff>
    </xdr:to>
    <xdr:sp macro="" textlink="">
      <xdr:nvSpPr>
        <xdr:cNvPr id="449" name="円/楕円 448"/>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4842</xdr:rowOff>
    </xdr:from>
    <xdr:ext cx="762000" cy="259045"/>
    <xdr:sp macro="" textlink="">
      <xdr:nvSpPr>
        <xdr:cNvPr id="450" name="テキスト ボックス 449"/>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105918</xdr:rowOff>
    </xdr:from>
    <xdr:to>
      <xdr:col>20</xdr:col>
      <xdr:colOff>209550</xdr:colOff>
      <xdr:row>76</xdr:row>
      <xdr:rowOff>36069</xdr:rowOff>
    </xdr:to>
    <xdr:sp macro="" textlink="">
      <xdr:nvSpPr>
        <xdr:cNvPr id="451" name="円/楕円 450"/>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20845</xdr:rowOff>
    </xdr:from>
    <xdr:ext cx="762000" cy="259045"/>
    <xdr:sp macro="" textlink="">
      <xdr:nvSpPr>
        <xdr:cNvPr id="452" name="テキスト ボックス 451"/>
        <xdr:cNvSpPr txBox="1"/>
      </xdr:nvSpPr>
      <xdr:spPr>
        <a:xfrm>
          <a:off x="13512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142494</xdr:rowOff>
    </xdr:from>
    <xdr:to>
      <xdr:col>19</xdr:col>
      <xdr:colOff>6350</xdr:colOff>
      <xdr:row>76</xdr:row>
      <xdr:rowOff>72644</xdr:rowOff>
    </xdr:to>
    <xdr:sp macro="" textlink="">
      <xdr:nvSpPr>
        <xdr:cNvPr id="453" name="円/楕円 452"/>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57421</xdr:rowOff>
    </xdr:from>
    <xdr:ext cx="762000" cy="259045"/>
    <xdr:sp macro="" textlink="">
      <xdr:nvSpPr>
        <xdr:cNvPr id="454" name="テキスト ボックス 453"/>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岩手県平泉町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109072</xdr:rowOff>
    </xdr:from>
    <xdr:to>
      <xdr:col>4</xdr:col>
      <xdr:colOff>1117600</xdr:colOff>
      <xdr:row>18</xdr:row>
      <xdr:rowOff>141359</xdr:rowOff>
    </xdr:to>
    <xdr:cxnSp macro="">
      <xdr:nvCxnSpPr>
        <xdr:cNvPr id="48" name="直線コネクタ 47"/>
        <xdr:cNvCxnSpPr/>
      </xdr:nvCxnSpPr>
      <xdr:spPr bwMode="auto">
        <a:xfrm flipV="1">
          <a:off x="5003800" y="3242797"/>
          <a:ext cx="647700" cy="3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141359</xdr:rowOff>
    </xdr:from>
    <xdr:to>
      <xdr:col>4</xdr:col>
      <xdr:colOff>469900</xdr:colOff>
      <xdr:row>18</xdr:row>
      <xdr:rowOff>164338</xdr:rowOff>
    </xdr:to>
    <xdr:cxnSp macro="">
      <xdr:nvCxnSpPr>
        <xdr:cNvPr id="51" name="直線コネクタ 50"/>
        <xdr:cNvCxnSpPr/>
      </xdr:nvCxnSpPr>
      <xdr:spPr bwMode="auto">
        <a:xfrm flipV="1">
          <a:off x="4305300" y="3275084"/>
          <a:ext cx="698500" cy="22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164338</xdr:rowOff>
    </xdr:from>
    <xdr:to>
      <xdr:col>3</xdr:col>
      <xdr:colOff>904875</xdr:colOff>
      <xdr:row>19</xdr:row>
      <xdr:rowOff>8021</xdr:rowOff>
    </xdr:to>
    <xdr:cxnSp macro="">
      <xdr:nvCxnSpPr>
        <xdr:cNvPr id="54" name="直線コネクタ 53"/>
        <xdr:cNvCxnSpPr/>
      </xdr:nvCxnSpPr>
      <xdr:spPr bwMode="auto">
        <a:xfrm flipV="1">
          <a:off x="3606800" y="3298063"/>
          <a:ext cx="698500" cy="15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154211</xdr:rowOff>
    </xdr:from>
    <xdr:to>
      <xdr:col>3</xdr:col>
      <xdr:colOff>955675</xdr:colOff>
      <xdr:row>18</xdr:row>
      <xdr:rowOff>84361</xdr:rowOff>
    </xdr:to>
    <xdr:sp macro="" textlink="">
      <xdr:nvSpPr>
        <xdr:cNvPr id="55" name="フローチャート : 判断 54"/>
        <xdr:cNvSpPr/>
      </xdr:nvSpPr>
      <xdr:spPr bwMode="auto">
        <a:xfrm>
          <a:off x="4254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94538</xdr:rowOff>
    </xdr:from>
    <xdr:ext cx="762000" cy="259045"/>
    <xdr:sp macro="" textlink="">
      <xdr:nvSpPr>
        <xdr:cNvPr id="56" name="テキスト ボックス 55"/>
        <xdr:cNvSpPr txBox="1"/>
      </xdr:nvSpPr>
      <xdr:spPr>
        <a:xfrm>
          <a:off x="3924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146078</xdr:rowOff>
    </xdr:from>
    <xdr:to>
      <xdr:col>3</xdr:col>
      <xdr:colOff>206375</xdr:colOff>
      <xdr:row>19</xdr:row>
      <xdr:rowOff>8021</xdr:rowOff>
    </xdr:to>
    <xdr:cxnSp macro="">
      <xdr:nvCxnSpPr>
        <xdr:cNvPr id="57" name="直線コネクタ 56"/>
        <xdr:cNvCxnSpPr/>
      </xdr:nvCxnSpPr>
      <xdr:spPr bwMode="auto">
        <a:xfrm>
          <a:off x="2908300" y="3279803"/>
          <a:ext cx="698500" cy="33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18578</xdr:rowOff>
    </xdr:from>
    <xdr:to>
      <xdr:col>3</xdr:col>
      <xdr:colOff>257175</xdr:colOff>
      <xdr:row>18</xdr:row>
      <xdr:rowOff>120178</xdr:rowOff>
    </xdr:to>
    <xdr:sp macro="" textlink="">
      <xdr:nvSpPr>
        <xdr:cNvPr id="58" name="フローチャート : 判断 57"/>
        <xdr:cNvSpPr/>
      </xdr:nvSpPr>
      <xdr:spPr bwMode="auto">
        <a:xfrm>
          <a:off x="35560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130355</xdr:rowOff>
    </xdr:from>
    <xdr:ext cx="762000" cy="259045"/>
    <xdr:sp macro="" textlink="">
      <xdr:nvSpPr>
        <xdr:cNvPr id="59" name="テキスト ボックス 58"/>
        <xdr:cNvSpPr txBox="1"/>
      </xdr:nvSpPr>
      <xdr:spPr>
        <a:xfrm>
          <a:off x="32258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13036</xdr:rowOff>
    </xdr:from>
    <xdr:to>
      <xdr:col>2</xdr:col>
      <xdr:colOff>692150</xdr:colOff>
      <xdr:row>18</xdr:row>
      <xdr:rowOff>114636</xdr:rowOff>
    </xdr:to>
    <xdr:sp macro="" textlink="">
      <xdr:nvSpPr>
        <xdr:cNvPr id="60" name="フローチャート : 判断 59"/>
        <xdr:cNvSpPr/>
      </xdr:nvSpPr>
      <xdr:spPr bwMode="auto">
        <a:xfrm>
          <a:off x="2857500" y="3146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124813</xdr:rowOff>
    </xdr:from>
    <xdr:ext cx="762000" cy="259045"/>
    <xdr:sp macro="" textlink="">
      <xdr:nvSpPr>
        <xdr:cNvPr id="61" name="テキスト ボックス 60"/>
        <xdr:cNvSpPr txBox="1"/>
      </xdr:nvSpPr>
      <xdr:spPr>
        <a:xfrm>
          <a:off x="2527300" y="29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58272</xdr:rowOff>
    </xdr:from>
    <xdr:to>
      <xdr:col>5</xdr:col>
      <xdr:colOff>34925</xdr:colOff>
      <xdr:row>18</xdr:row>
      <xdr:rowOff>159872</xdr:rowOff>
    </xdr:to>
    <xdr:sp macro="" textlink="">
      <xdr:nvSpPr>
        <xdr:cNvPr id="67" name="円/楕円 66"/>
        <xdr:cNvSpPr/>
      </xdr:nvSpPr>
      <xdr:spPr bwMode="auto">
        <a:xfrm>
          <a:off x="5600700" y="319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30349</xdr:rowOff>
    </xdr:from>
    <xdr:ext cx="762000" cy="259045"/>
    <xdr:sp macro="" textlink="">
      <xdr:nvSpPr>
        <xdr:cNvPr id="68" name="人口1人当たり決算額の推移該当値テキスト130"/>
        <xdr:cNvSpPr txBox="1"/>
      </xdr:nvSpPr>
      <xdr:spPr>
        <a:xfrm>
          <a:off x="5740400" y="316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125,919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90559</xdr:rowOff>
    </xdr:from>
    <xdr:to>
      <xdr:col>4</xdr:col>
      <xdr:colOff>520700</xdr:colOff>
      <xdr:row>19</xdr:row>
      <xdr:rowOff>20709</xdr:rowOff>
    </xdr:to>
    <xdr:sp macro="" textlink="">
      <xdr:nvSpPr>
        <xdr:cNvPr id="69" name="円/楕円 68"/>
        <xdr:cNvSpPr/>
      </xdr:nvSpPr>
      <xdr:spPr bwMode="auto">
        <a:xfrm>
          <a:off x="4953000" y="3224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5486</xdr:rowOff>
    </xdr:from>
    <xdr:ext cx="736600" cy="259045"/>
    <xdr:sp macro="" textlink="">
      <xdr:nvSpPr>
        <xdr:cNvPr id="70" name="テキスト ボックス 69"/>
        <xdr:cNvSpPr txBox="1"/>
      </xdr:nvSpPr>
      <xdr:spPr>
        <a:xfrm>
          <a:off x="4622800" y="331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122,388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113538</xdr:rowOff>
    </xdr:from>
    <xdr:to>
      <xdr:col>3</xdr:col>
      <xdr:colOff>955675</xdr:colOff>
      <xdr:row>19</xdr:row>
      <xdr:rowOff>43688</xdr:rowOff>
    </xdr:to>
    <xdr:sp macro="" textlink="">
      <xdr:nvSpPr>
        <xdr:cNvPr id="71" name="円/楕円 70"/>
        <xdr:cNvSpPr/>
      </xdr:nvSpPr>
      <xdr:spPr bwMode="auto">
        <a:xfrm>
          <a:off x="4254500" y="3247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28465</xdr:rowOff>
    </xdr:from>
    <xdr:ext cx="762000" cy="259045"/>
    <xdr:sp macro="" textlink="">
      <xdr:nvSpPr>
        <xdr:cNvPr id="72" name="テキスト ボックス 71"/>
        <xdr:cNvSpPr txBox="1"/>
      </xdr:nvSpPr>
      <xdr:spPr>
        <a:xfrm>
          <a:off x="3924300" y="33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119,875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128671</xdr:rowOff>
    </xdr:from>
    <xdr:to>
      <xdr:col>3</xdr:col>
      <xdr:colOff>257175</xdr:colOff>
      <xdr:row>19</xdr:row>
      <xdr:rowOff>58821</xdr:rowOff>
    </xdr:to>
    <xdr:sp macro="" textlink="">
      <xdr:nvSpPr>
        <xdr:cNvPr id="73" name="円/楕円 72"/>
        <xdr:cNvSpPr/>
      </xdr:nvSpPr>
      <xdr:spPr bwMode="auto">
        <a:xfrm>
          <a:off x="3556000" y="326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43598</xdr:rowOff>
    </xdr:from>
    <xdr:ext cx="762000" cy="259045"/>
    <xdr:sp macro="" textlink="">
      <xdr:nvSpPr>
        <xdr:cNvPr id="74" name="テキスト ボックス 73"/>
        <xdr:cNvSpPr txBox="1"/>
      </xdr:nvSpPr>
      <xdr:spPr>
        <a:xfrm>
          <a:off x="3225800" y="334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118,220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95278</xdr:rowOff>
    </xdr:from>
    <xdr:to>
      <xdr:col>2</xdr:col>
      <xdr:colOff>692150</xdr:colOff>
      <xdr:row>19</xdr:row>
      <xdr:rowOff>25428</xdr:rowOff>
    </xdr:to>
    <xdr:sp macro="" textlink="">
      <xdr:nvSpPr>
        <xdr:cNvPr id="75" name="円/楕円 74"/>
        <xdr:cNvSpPr/>
      </xdr:nvSpPr>
      <xdr:spPr bwMode="auto">
        <a:xfrm>
          <a:off x="2857500" y="3229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10205</xdr:rowOff>
    </xdr:from>
    <xdr:ext cx="762000" cy="259045"/>
    <xdr:sp macro="" textlink="">
      <xdr:nvSpPr>
        <xdr:cNvPr id="76" name="テキスト ボックス 75"/>
        <xdr:cNvSpPr txBox="1"/>
      </xdr:nvSpPr>
      <xdr:spPr>
        <a:xfrm>
          <a:off x="2527300" y="331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321177</xdr:rowOff>
    </xdr:from>
    <xdr:to>
      <xdr:col>4</xdr:col>
      <xdr:colOff>1117600</xdr:colOff>
      <xdr:row>35</xdr:row>
      <xdr:rowOff>39636</xdr:rowOff>
    </xdr:to>
    <xdr:cxnSp macro="">
      <xdr:nvCxnSpPr>
        <xdr:cNvPr id="109" name="直線コネクタ 108"/>
        <xdr:cNvCxnSpPr/>
      </xdr:nvCxnSpPr>
      <xdr:spPr bwMode="auto">
        <a:xfrm flipV="1">
          <a:off x="5003800" y="6588627"/>
          <a:ext cx="647700" cy="61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39636</xdr:rowOff>
    </xdr:from>
    <xdr:to>
      <xdr:col>4</xdr:col>
      <xdr:colOff>469900</xdr:colOff>
      <xdr:row>35</xdr:row>
      <xdr:rowOff>41694</xdr:rowOff>
    </xdr:to>
    <xdr:cxnSp macro="">
      <xdr:nvCxnSpPr>
        <xdr:cNvPr id="112" name="直線コネクタ 111"/>
        <xdr:cNvCxnSpPr/>
      </xdr:nvCxnSpPr>
      <xdr:spPr bwMode="auto">
        <a:xfrm flipV="1">
          <a:off x="4305300" y="6649986"/>
          <a:ext cx="698500" cy="2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4" name="テキスト ボックス 113"/>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41694</xdr:rowOff>
    </xdr:from>
    <xdr:to>
      <xdr:col>3</xdr:col>
      <xdr:colOff>904875</xdr:colOff>
      <xdr:row>35</xdr:row>
      <xdr:rowOff>45523</xdr:rowOff>
    </xdr:to>
    <xdr:cxnSp macro="">
      <xdr:nvCxnSpPr>
        <xdr:cNvPr id="115" name="直線コネクタ 114"/>
        <xdr:cNvCxnSpPr/>
      </xdr:nvCxnSpPr>
      <xdr:spPr bwMode="auto">
        <a:xfrm flipV="1">
          <a:off x="3606800" y="6652044"/>
          <a:ext cx="698500" cy="3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322612</xdr:rowOff>
    </xdr:from>
    <xdr:to>
      <xdr:col>3</xdr:col>
      <xdr:colOff>955675</xdr:colOff>
      <xdr:row>35</xdr:row>
      <xdr:rowOff>81312</xdr:rowOff>
    </xdr:to>
    <xdr:sp macro="" textlink="">
      <xdr:nvSpPr>
        <xdr:cNvPr id="116" name="フローチャート : 判断 115"/>
        <xdr:cNvSpPr/>
      </xdr:nvSpPr>
      <xdr:spPr bwMode="auto">
        <a:xfrm>
          <a:off x="4254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91489</xdr:rowOff>
    </xdr:from>
    <xdr:ext cx="762000" cy="259045"/>
    <xdr:sp macro="" textlink="">
      <xdr:nvSpPr>
        <xdr:cNvPr id="117" name="テキスト ボックス 116"/>
        <xdr:cNvSpPr txBox="1"/>
      </xdr:nvSpPr>
      <xdr:spPr>
        <a:xfrm>
          <a:off x="3924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211487</xdr:rowOff>
    </xdr:from>
    <xdr:to>
      <xdr:col>3</xdr:col>
      <xdr:colOff>206375</xdr:colOff>
      <xdr:row>35</xdr:row>
      <xdr:rowOff>45523</xdr:rowOff>
    </xdr:to>
    <xdr:cxnSp macro="">
      <xdr:nvCxnSpPr>
        <xdr:cNvPr id="118" name="直線コネクタ 117"/>
        <xdr:cNvCxnSpPr/>
      </xdr:nvCxnSpPr>
      <xdr:spPr bwMode="auto">
        <a:xfrm>
          <a:off x="2908300" y="6478937"/>
          <a:ext cx="698500" cy="176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260338</xdr:rowOff>
    </xdr:from>
    <xdr:to>
      <xdr:col>3</xdr:col>
      <xdr:colOff>257175</xdr:colOff>
      <xdr:row>35</xdr:row>
      <xdr:rowOff>19038</xdr:rowOff>
    </xdr:to>
    <xdr:sp macro="" textlink="">
      <xdr:nvSpPr>
        <xdr:cNvPr id="119" name="フローチャート : 判断 118"/>
        <xdr:cNvSpPr/>
      </xdr:nvSpPr>
      <xdr:spPr bwMode="auto">
        <a:xfrm>
          <a:off x="3556000" y="6527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29214</xdr:rowOff>
    </xdr:from>
    <xdr:ext cx="762000" cy="259045"/>
    <xdr:sp macro="" textlink="">
      <xdr:nvSpPr>
        <xdr:cNvPr id="120" name="テキスト ボックス 119"/>
        <xdr:cNvSpPr txBox="1"/>
      </xdr:nvSpPr>
      <xdr:spPr>
        <a:xfrm>
          <a:off x="3225800" y="629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212408</xdr:rowOff>
    </xdr:from>
    <xdr:to>
      <xdr:col>2</xdr:col>
      <xdr:colOff>692150</xdr:colOff>
      <xdr:row>34</xdr:row>
      <xdr:rowOff>314007</xdr:rowOff>
    </xdr:to>
    <xdr:sp macro="" textlink="">
      <xdr:nvSpPr>
        <xdr:cNvPr id="121" name="フローチャート : 判断 120"/>
        <xdr:cNvSpPr/>
      </xdr:nvSpPr>
      <xdr:spPr bwMode="auto">
        <a:xfrm>
          <a:off x="2857500" y="64798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298784</xdr:rowOff>
    </xdr:from>
    <xdr:ext cx="762000" cy="259045"/>
    <xdr:sp macro="" textlink="">
      <xdr:nvSpPr>
        <xdr:cNvPr id="122" name="テキスト ボックス 121"/>
        <xdr:cNvSpPr txBox="1"/>
      </xdr:nvSpPr>
      <xdr:spPr>
        <a:xfrm>
          <a:off x="2527300" y="656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270377</xdr:rowOff>
    </xdr:from>
    <xdr:to>
      <xdr:col>5</xdr:col>
      <xdr:colOff>34925</xdr:colOff>
      <xdr:row>35</xdr:row>
      <xdr:rowOff>29077</xdr:rowOff>
    </xdr:to>
    <xdr:sp macro="" textlink="">
      <xdr:nvSpPr>
        <xdr:cNvPr id="128" name="円/楕円 127"/>
        <xdr:cNvSpPr/>
      </xdr:nvSpPr>
      <xdr:spPr bwMode="auto">
        <a:xfrm>
          <a:off x="5600700" y="653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115454</xdr:rowOff>
    </xdr:from>
    <xdr:ext cx="762000" cy="259045"/>
    <xdr:sp macro="" textlink="">
      <xdr:nvSpPr>
        <xdr:cNvPr id="129" name="人口1人当たり決算額の推移該当値テキスト445"/>
        <xdr:cNvSpPr txBox="1"/>
      </xdr:nvSpPr>
      <xdr:spPr>
        <a:xfrm>
          <a:off x="5740400" y="638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30,807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331736</xdr:rowOff>
    </xdr:from>
    <xdr:to>
      <xdr:col>4</xdr:col>
      <xdr:colOff>520700</xdr:colOff>
      <xdr:row>35</xdr:row>
      <xdr:rowOff>90436</xdr:rowOff>
    </xdr:to>
    <xdr:sp macro="" textlink="">
      <xdr:nvSpPr>
        <xdr:cNvPr id="130" name="円/楕円 129"/>
        <xdr:cNvSpPr/>
      </xdr:nvSpPr>
      <xdr:spPr bwMode="auto">
        <a:xfrm>
          <a:off x="4953000" y="6599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100614</xdr:rowOff>
    </xdr:from>
    <xdr:ext cx="736600" cy="259045"/>
    <xdr:sp macro="" textlink="">
      <xdr:nvSpPr>
        <xdr:cNvPr id="131" name="テキスト ボックス 130"/>
        <xdr:cNvSpPr txBox="1"/>
      </xdr:nvSpPr>
      <xdr:spPr>
        <a:xfrm>
          <a:off x="4622800" y="6368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27,586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333794</xdr:rowOff>
    </xdr:from>
    <xdr:to>
      <xdr:col>3</xdr:col>
      <xdr:colOff>955675</xdr:colOff>
      <xdr:row>35</xdr:row>
      <xdr:rowOff>92494</xdr:rowOff>
    </xdr:to>
    <xdr:sp macro="" textlink="">
      <xdr:nvSpPr>
        <xdr:cNvPr id="132" name="円/楕円 131"/>
        <xdr:cNvSpPr/>
      </xdr:nvSpPr>
      <xdr:spPr bwMode="auto">
        <a:xfrm>
          <a:off x="4254500" y="660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77271</xdr:rowOff>
    </xdr:from>
    <xdr:ext cx="762000" cy="259045"/>
    <xdr:sp macro="" textlink="">
      <xdr:nvSpPr>
        <xdr:cNvPr id="133" name="テキスト ボックス 132"/>
        <xdr:cNvSpPr txBox="1"/>
      </xdr:nvSpPr>
      <xdr:spPr>
        <a:xfrm>
          <a:off x="3924300" y="66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27,478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337623</xdr:rowOff>
    </xdr:from>
    <xdr:to>
      <xdr:col>3</xdr:col>
      <xdr:colOff>257175</xdr:colOff>
      <xdr:row>35</xdr:row>
      <xdr:rowOff>96323</xdr:rowOff>
    </xdr:to>
    <xdr:sp macro="" textlink="">
      <xdr:nvSpPr>
        <xdr:cNvPr id="134" name="円/楕円 133"/>
        <xdr:cNvSpPr/>
      </xdr:nvSpPr>
      <xdr:spPr bwMode="auto">
        <a:xfrm>
          <a:off x="3556000" y="6605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81100</xdr:rowOff>
    </xdr:from>
    <xdr:ext cx="762000" cy="259045"/>
    <xdr:sp macro="" textlink="">
      <xdr:nvSpPr>
        <xdr:cNvPr id="135" name="テキスト ボックス 134"/>
        <xdr:cNvSpPr txBox="1"/>
      </xdr:nvSpPr>
      <xdr:spPr>
        <a:xfrm>
          <a:off x="3225800" y="669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27,277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160687</xdr:rowOff>
    </xdr:from>
    <xdr:to>
      <xdr:col>2</xdr:col>
      <xdr:colOff>692150</xdr:colOff>
      <xdr:row>34</xdr:row>
      <xdr:rowOff>262286</xdr:rowOff>
    </xdr:to>
    <xdr:sp macro="" textlink="">
      <xdr:nvSpPr>
        <xdr:cNvPr id="136" name="円/楕円 135"/>
        <xdr:cNvSpPr/>
      </xdr:nvSpPr>
      <xdr:spPr bwMode="auto">
        <a:xfrm>
          <a:off x="2857500" y="64281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272464</xdr:rowOff>
    </xdr:from>
    <xdr:ext cx="762000" cy="259045"/>
    <xdr:sp macro="" textlink="">
      <xdr:nvSpPr>
        <xdr:cNvPr id="137" name="テキスト ボックス 136"/>
        <xdr:cNvSpPr txBox="1"/>
      </xdr:nvSpPr>
      <xdr:spPr>
        <a:xfrm>
          <a:off x="2527300" y="619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7,886
7,851
63.39
5,144,771
5,006,658
132,986
2,920,233
4,681,170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74,558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12674</xdr:rowOff>
    </xdr:from>
    <xdr:to>
      <xdr:col>6</xdr:col>
      <xdr:colOff>511175</xdr:colOff>
      <xdr:row>36</xdr:row>
      <xdr:rowOff>31387</xdr:rowOff>
    </xdr:to>
    <xdr:cxnSp macro="">
      <xdr:nvCxnSpPr>
        <xdr:cNvPr id="63" name="直線コネクタ 62"/>
        <xdr:cNvCxnSpPr/>
      </xdr:nvCxnSpPr>
      <xdr:spPr>
        <a:xfrm flipV="1">
          <a:off x="3797300" y="6184874"/>
          <a:ext cx="8382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18842</xdr:rowOff>
    </xdr:from>
    <xdr:ext cx="599010" cy="259045"/>
    <xdr:sp macro="" textlink="">
      <xdr:nvSpPr>
        <xdr:cNvPr id="64" name="人件費平均値テキスト"/>
        <xdr:cNvSpPr txBox="1"/>
      </xdr:nvSpPr>
      <xdr:spPr>
        <a:xfrm>
          <a:off x="4686300" y="61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31387</xdr:rowOff>
    </xdr:from>
    <xdr:to>
      <xdr:col>5</xdr:col>
      <xdr:colOff>358775</xdr:colOff>
      <xdr:row>36</xdr:row>
      <xdr:rowOff>37266</xdr:rowOff>
    </xdr:to>
    <xdr:cxnSp macro="">
      <xdr:nvCxnSpPr>
        <xdr:cNvPr id="66" name="直線コネクタ 65"/>
        <xdr:cNvCxnSpPr/>
      </xdr:nvCxnSpPr>
      <xdr:spPr>
        <a:xfrm flipV="1">
          <a:off x="2908300" y="6203587"/>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37266</xdr:rowOff>
    </xdr:from>
    <xdr:to>
      <xdr:col>4</xdr:col>
      <xdr:colOff>155575</xdr:colOff>
      <xdr:row>36</xdr:row>
      <xdr:rowOff>39051</xdr:rowOff>
    </xdr:to>
    <xdr:cxnSp macro="">
      <xdr:nvCxnSpPr>
        <xdr:cNvPr id="69" name="直線コネクタ 68"/>
        <xdr:cNvCxnSpPr/>
      </xdr:nvCxnSpPr>
      <xdr:spPr>
        <a:xfrm flipV="1">
          <a:off x="2019300" y="6209466"/>
          <a:ext cx="8890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27033</xdr:rowOff>
    </xdr:from>
    <xdr:to>
      <xdr:col>2</xdr:col>
      <xdr:colOff>638175</xdr:colOff>
      <xdr:row>36</xdr:row>
      <xdr:rowOff>39051</xdr:rowOff>
    </xdr:to>
    <xdr:cxnSp macro="">
      <xdr:nvCxnSpPr>
        <xdr:cNvPr id="72" name="直線コネクタ 71"/>
        <xdr:cNvCxnSpPr/>
      </xdr:nvCxnSpPr>
      <xdr:spPr>
        <a:xfrm>
          <a:off x="1130300" y="6199233"/>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133324</xdr:rowOff>
    </xdr:from>
    <xdr:to>
      <xdr:col>6</xdr:col>
      <xdr:colOff>561975</xdr:colOff>
      <xdr:row>36</xdr:row>
      <xdr:rowOff>63474</xdr:rowOff>
    </xdr:to>
    <xdr:sp macro="" textlink="">
      <xdr:nvSpPr>
        <xdr:cNvPr id="82" name="円/楕円 81"/>
        <xdr:cNvSpPr/>
      </xdr:nvSpPr>
      <xdr:spPr>
        <a:xfrm>
          <a:off x="4584700" y="61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156201</xdr:rowOff>
    </xdr:from>
    <xdr:ext cx="599010" cy="259045"/>
    <xdr:sp macro="" textlink="">
      <xdr:nvSpPr>
        <xdr:cNvPr id="83" name="人件費該当値テキスト"/>
        <xdr:cNvSpPr txBox="1"/>
      </xdr:nvSpPr>
      <xdr:spPr>
        <a:xfrm>
          <a:off x="4686300" y="598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115,169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152037</xdr:rowOff>
    </xdr:from>
    <xdr:to>
      <xdr:col>5</xdr:col>
      <xdr:colOff>409575</xdr:colOff>
      <xdr:row>36</xdr:row>
      <xdr:rowOff>82187</xdr:rowOff>
    </xdr:to>
    <xdr:sp macro="" textlink="">
      <xdr:nvSpPr>
        <xdr:cNvPr id="84" name="円/楕円 83"/>
        <xdr:cNvSpPr/>
      </xdr:nvSpPr>
      <xdr:spPr>
        <a:xfrm>
          <a:off x="3746500" y="61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98714</xdr:rowOff>
    </xdr:from>
    <xdr:ext cx="599010" cy="259045"/>
    <xdr:sp macro="" textlink="">
      <xdr:nvSpPr>
        <xdr:cNvPr id="85" name="テキスト ボックス 84"/>
        <xdr:cNvSpPr txBox="1"/>
      </xdr:nvSpPr>
      <xdr:spPr>
        <a:xfrm>
          <a:off x="3497794" y="592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113,450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157916</xdr:rowOff>
    </xdr:from>
    <xdr:to>
      <xdr:col>4</xdr:col>
      <xdr:colOff>206375</xdr:colOff>
      <xdr:row>36</xdr:row>
      <xdr:rowOff>88066</xdr:rowOff>
    </xdr:to>
    <xdr:sp macro="" textlink="">
      <xdr:nvSpPr>
        <xdr:cNvPr id="86" name="円/楕円 85"/>
        <xdr:cNvSpPr/>
      </xdr:nvSpPr>
      <xdr:spPr>
        <a:xfrm>
          <a:off x="2857500" y="61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104593</xdr:rowOff>
    </xdr:from>
    <xdr:ext cx="599010" cy="259045"/>
    <xdr:sp macro="" textlink="">
      <xdr:nvSpPr>
        <xdr:cNvPr id="87" name="テキスト ボックス 86"/>
        <xdr:cNvSpPr txBox="1"/>
      </xdr:nvSpPr>
      <xdr:spPr>
        <a:xfrm>
          <a:off x="2608794" y="593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112,910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159701</xdr:rowOff>
    </xdr:from>
    <xdr:to>
      <xdr:col>3</xdr:col>
      <xdr:colOff>3175</xdr:colOff>
      <xdr:row>36</xdr:row>
      <xdr:rowOff>89851</xdr:rowOff>
    </xdr:to>
    <xdr:sp macro="" textlink="">
      <xdr:nvSpPr>
        <xdr:cNvPr id="88" name="円/楕円 87"/>
        <xdr:cNvSpPr/>
      </xdr:nvSpPr>
      <xdr:spPr>
        <a:xfrm>
          <a:off x="1968500" y="61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106378</xdr:rowOff>
    </xdr:from>
    <xdr:ext cx="599010" cy="259045"/>
    <xdr:sp macro="" textlink="">
      <xdr:nvSpPr>
        <xdr:cNvPr id="89" name="テキスト ボックス 88"/>
        <xdr:cNvSpPr txBox="1"/>
      </xdr:nvSpPr>
      <xdr:spPr>
        <a:xfrm>
          <a:off x="1719794" y="593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112,746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147683</xdr:rowOff>
    </xdr:from>
    <xdr:to>
      <xdr:col>1</xdr:col>
      <xdr:colOff>485775</xdr:colOff>
      <xdr:row>36</xdr:row>
      <xdr:rowOff>77833</xdr:rowOff>
    </xdr:to>
    <xdr:sp macro="" textlink="">
      <xdr:nvSpPr>
        <xdr:cNvPr id="90" name="円/楕円 89"/>
        <xdr:cNvSpPr/>
      </xdr:nvSpPr>
      <xdr:spPr>
        <a:xfrm>
          <a:off x="1079500" y="614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94360</xdr:rowOff>
    </xdr:from>
    <xdr:ext cx="599010" cy="259045"/>
    <xdr:sp macro="" textlink="">
      <xdr:nvSpPr>
        <xdr:cNvPr id="91" name="テキスト ボックス 90"/>
        <xdr:cNvSpPr txBox="1"/>
      </xdr:nvSpPr>
      <xdr:spPr>
        <a:xfrm>
          <a:off x="830794" y="592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70,503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105778</xdr:rowOff>
    </xdr:from>
    <xdr:to>
      <xdr:col>6</xdr:col>
      <xdr:colOff>511175</xdr:colOff>
      <xdr:row>57</xdr:row>
      <xdr:rowOff>129724</xdr:rowOff>
    </xdr:to>
    <xdr:cxnSp macro="">
      <xdr:nvCxnSpPr>
        <xdr:cNvPr id="118" name="直線コネクタ 117"/>
        <xdr:cNvCxnSpPr/>
      </xdr:nvCxnSpPr>
      <xdr:spPr>
        <a:xfrm flipV="1">
          <a:off x="3797300" y="9878428"/>
          <a:ext cx="8382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129724</xdr:rowOff>
    </xdr:from>
    <xdr:to>
      <xdr:col>5</xdr:col>
      <xdr:colOff>358775</xdr:colOff>
      <xdr:row>57</xdr:row>
      <xdr:rowOff>144825</xdr:rowOff>
    </xdr:to>
    <xdr:cxnSp macro="">
      <xdr:nvCxnSpPr>
        <xdr:cNvPr id="121" name="直線コネクタ 120"/>
        <xdr:cNvCxnSpPr/>
      </xdr:nvCxnSpPr>
      <xdr:spPr>
        <a:xfrm flipV="1">
          <a:off x="2908300" y="9902374"/>
          <a:ext cx="889000" cy="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144825</xdr:rowOff>
    </xdr:from>
    <xdr:to>
      <xdr:col>4</xdr:col>
      <xdr:colOff>155575</xdr:colOff>
      <xdr:row>57</xdr:row>
      <xdr:rowOff>155014</xdr:rowOff>
    </xdr:to>
    <xdr:cxnSp macro="">
      <xdr:nvCxnSpPr>
        <xdr:cNvPr id="124" name="直線コネクタ 123"/>
        <xdr:cNvCxnSpPr/>
      </xdr:nvCxnSpPr>
      <xdr:spPr>
        <a:xfrm flipV="1">
          <a:off x="2019300" y="9917475"/>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14580</xdr:rowOff>
    </xdr:from>
    <xdr:to>
      <xdr:col>4</xdr:col>
      <xdr:colOff>206375</xdr:colOff>
      <xdr:row>57</xdr:row>
      <xdr:rowOff>116180</xdr:rowOff>
    </xdr:to>
    <xdr:sp macro="" textlink="">
      <xdr:nvSpPr>
        <xdr:cNvPr id="125" name="フローチャート : 判断 124"/>
        <xdr:cNvSpPr/>
      </xdr:nvSpPr>
      <xdr:spPr>
        <a:xfrm>
          <a:off x="2857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132707</xdr:rowOff>
    </xdr:from>
    <xdr:ext cx="599010" cy="259045"/>
    <xdr:sp macro="" textlink="">
      <xdr:nvSpPr>
        <xdr:cNvPr id="126" name="テキスト ボックス 125"/>
        <xdr:cNvSpPr txBox="1"/>
      </xdr:nvSpPr>
      <xdr:spPr>
        <a:xfrm>
          <a:off x="2608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153470</xdr:rowOff>
    </xdr:from>
    <xdr:to>
      <xdr:col>2</xdr:col>
      <xdr:colOff>638175</xdr:colOff>
      <xdr:row>57</xdr:row>
      <xdr:rowOff>155014</xdr:rowOff>
    </xdr:to>
    <xdr:cxnSp macro="">
      <xdr:nvCxnSpPr>
        <xdr:cNvPr id="127" name="直線コネクタ 126"/>
        <xdr:cNvCxnSpPr/>
      </xdr:nvCxnSpPr>
      <xdr:spPr>
        <a:xfrm>
          <a:off x="1130300" y="9926120"/>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44209</xdr:rowOff>
    </xdr:from>
    <xdr:to>
      <xdr:col>3</xdr:col>
      <xdr:colOff>3175</xdr:colOff>
      <xdr:row>57</xdr:row>
      <xdr:rowOff>145809</xdr:rowOff>
    </xdr:to>
    <xdr:sp macro="" textlink="">
      <xdr:nvSpPr>
        <xdr:cNvPr id="128" name="フローチャート : 判断 127"/>
        <xdr:cNvSpPr/>
      </xdr:nvSpPr>
      <xdr:spPr>
        <a:xfrm>
          <a:off x="1968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162336</xdr:rowOff>
    </xdr:from>
    <xdr:ext cx="534377" cy="259045"/>
    <xdr:sp macro="" textlink="">
      <xdr:nvSpPr>
        <xdr:cNvPr id="129" name="テキスト ボックス 128"/>
        <xdr:cNvSpPr txBox="1"/>
      </xdr:nvSpPr>
      <xdr:spPr>
        <a:xfrm>
          <a:off x="1752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26250</xdr:rowOff>
    </xdr:from>
    <xdr:to>
      <xdr:col>1</xdr:col>
      <xdr:colOff>485775</xdr:colOff>
      <xdr:row>57</xdr:row>
      <xdr:rowOff>127850</xdr:rowOff>
    </xdr:to>
    <xdr:sp macro="" textlink="">
      <xdr:nvSpPr>
        <xdr:cNvPr id="130" name="フローチャート : 判断 129"/>
        <xdr:cNvSpPr/>
      </xdr:nvSpPr>
      <xdr:spPr>
        <a:xfrm>
          <a:off x="1079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144377</xdr:rowOff>
    </xdr:from>
    <xdr:ext cx="599010" cy="259045"/>
    <xdr:sp macro="" textlink="">
      <xdr:nvSpPr>
        <xdr:cNvPr id="131" name="テキスト ボックス 130"/>
        <xdr:cNvSpPr txBox="1"/>
      </xdr:nvSpPr>
      <xdr:spPr>
        <a:xfrm>
          <a:off x="830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54978</xdr:rowOff>
    </xdr:from>
    <xdr:to>
      <xdr:col>6</xdr:col>
      <xdr:colOff>561975</xdr:colOff>
      <xdr:row>57</xdr:row>
      <xdr:rowOff>156578</xdr:rowOff>
    </xdr:to>
    <xdr:sp macro="" textlink="">
      <xdr:nvSpPr>
        <xdr:cNvPr id="137" name="円/楕円 136"/>
        <xdr:cNvSpPr/>
      </xdr:nvSpPr>
      <xdr:spPr>
        <a:xfrm>
          <a:off x="4584700" y="98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144349</xdr:rowOff>
    </xdr:from>
    <xdr:ext cx="534377" cy="259045"/>
    <xdr:sp macro="" textlink="">
      <xdr:nvSpPr>
        <xdr:cNvPr id="138" name="物件費該当値テキスト"/>
        <xdr:cNvSpPr txBox="1"/>
      </xdr:nvSpPr>
      <xdr:spPr>
        <a:xfrm>
          <a:off x="4686300" y="97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89,839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78924</xdr:rowOff>
    </xdr:from>
    <xdr:to>
      <xdr:col>5</xdr:col>
      <xdr:colOff>409575</xdr:colOff>
      <xdr:row>58</xdr:row>
      <xdr:rowOff>9074</xdr:rowOff>
    </xdr:to>
    <xdr:sp macro="" textlink="">
      <xdr:nvSpPr>
        <xdr:cNvPr id="139" name="円/楕円 138"/>
        <xdr:cNvSpPr/>
      </xdr:nvSpPr>
      <xdr:spPr>
        <a:xfrm>
          <a:off x="3746500" y="98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201</xdr:rowOff>
    </xdr:from>
    <xdr:ext cx="534377" cy="259045"/>
    <xdr:sp macro="" textlink="">
      <xdr:nvSpPr>
        <xdr:cNvPr id="140" name="テキスト ボックス 139"/>
        <xdr:cNvSpPr txBox="1"/>
      </xdr:nvSpPr>
      <xdr:spPr>
        <a:xfrm>
          <a:off x="3530111" y="99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94025</xdr:rowOff>
    </xdr:from>
    <xdr:to>
      <xdr:col>4</xdr:col>
      <xdr:colOff>206375</xdr:colOff>
      <xdr:row>58</xdr:row>
      <xdr:rowOff>24175</xdr:rowOff>
    </xdr:to>
    <xdr:sp macro="" textlink="">
      <xdr:nvSpPr>
        <xdr:cNvPr id="141" name="円/楕円 140"/>
        <xdr:cNvSpPr/>
      </xdr:nvSpPr>
      <xdr:spPr>
        <a:xfrm>
          <a:off x="2857500" y="98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15302</xdr:rowOff>
    </xdr:from>
    <xdr:ext cx="534377" cy="259045"/>
    <xdr:sp macro="" textlink="">
      <xdr:nvSpPr>
        <xdr:cNvPr id="142" name="テキスト ボックス 141"/>
        <xdr:cNvSpPr txBox="1"/>
      </xdr:nvSpPr>
      <xdr:spPr>
        <a:xfrm>
          <a:off x="2641111" y="995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72,758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104214</xdr:rowOff>
    </xdr:from>
    <xdr:to>
      <xdr:col>3</xdr:col>
      <xdr:colOff>3175</xdr:colOff>
      <xdr:row>58</xdr:row>
      <xdr:rowOff>34364</xdr:rowOff>
    </xdr:to>
    <xdr:sp macro="" textlink="">
      <xdr:nvSpPr>
        <xdr:cNvPr id="143" name="円/楕円 142"/>
        <xdr:cNvSpPr/>
      </xdr:nvSpPr>
      <xdr:spPr>
        <a:xfrm>
          <a:off x="1968500" y="98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25491</xdr:rowOff>
    </xdr:from>
    <xdr:ext cx="534377" cy="259045"/>
    <xdr:sp macro="" textlink="">
      <xdr:nvSpPr>
        <xdr:cNvPr id="144" name="テキスト ボックス 143"/>
        <xdr:cNvSpPr txBox="1"/>
      </xdr:nvSpPr>
      <xdr:spPr>
        <a:xfrm>
          <a:off x="1752111" y="996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102670</xdr:rowOff>
    </xdr:from>
    <xdr:to>
      <xdr:col>1</xdr:col>
      <xdr:colOff>485775</xdr:colOff>
      <xdr:row>58</xdr:row>
      <xdr:rowOff>32820</xdr:rowOff>
    </xdr:to>
    <xdr:sp macro="" textlink="">
      <xdr:nvSpPr>
        <xdr:cNvPr id="145" name="円/楕円 144"/>
        <xdr:cNvSpPr/>
      </xdr:nvSpPr>
      <xdr:spPr>
        <a:xfrm>
          <a:off x="1079500" y="987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23947</xdr:rowOff>
    </xdr:from>
    <xdr:ext cx="534377" cy="259045"/>
    <xdr:sp macro="" textlink="">
      <xdr:nvSpPr>
        <xdr:cNvPr id="146" name="テキスト ボックス 145"/>
        <xdr:cNvSpPr txBox="1"/>
      </xdr:nvSpPr>
      <xdr:spPr>
        <a:xfrm>
          <a:off x="863111" y="996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97997</xdr:rowOff>
    </xdr:from>
    <xdr:to>
      <xdr:col>6</xdr:col>
      <xdr:colOff>511175</xdr:colOff>
      <xdr:row>77</xdr:row>
      <xdr:rowOff>62041</xdr:rowOff>
    </xdr:to>
    <xdr:cxnSp macro="">
      <xdr:nvCxnSpPr>
        <xdr:cNvPr id="177" name="直線コネクタ 176"/>
        <xdr:cNvCxnSpPr/>
      </xdr:nvCxnSpPr>
      <xdr:spPr>
        <a:xfrm flipV="1">
          <a:off x="3797300" y="13128197"/>
          <a:ext cx="838200" cy="13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33886</xdr:rowOff>
    </xdr:from>
    <xdr:ext cx="534377" cy="259045"/>
    <xdr:sp macro="" textlink="">
      <xdr:nvSpPr>
        <xdr:cNvPr id="178" name="維持補修費平均値テキスト"/>
        <xdr:cNvSpPr txBox="1"/>
      </xdr:nvSpPr>
      <xdr:spPr>
        <a:xfrm>
          <a:off x="4686300" y="1323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62041</xdr:rowOff>
    </xdr:from>
    <xdr:to>
      <xdr:col>5</xdr:col>
      <xdr:colOff>358775</xdr:colOff>
      <xdr:row>77</xdr:row>
      <xdr:rowOff>115991</xdr:rowOff>
    </xdr:to>
    <xdr:cxnSp macro="">
      <xdr:nvCxnSpPr>
        <xdr:cNvPr id="180" name="直線コネクタ 179"/>
        <xdr:cNvCxnSpPr/>
      </xdr:nvCxnSpPr>
      <xdr:spPr>
        <a:xfrm flipV="1">
          <a:off x="2908300" y="13263691"/>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44826</xdr:rowOff>
    </xdr:from>
    <xdr:ext cx="469744" cy="259045"/>
    <xdr:sp macro="" textlink="">
      <xdr:nvSpPr>
        <xdr:cNvPr id="182" name="テキスト ボックス 181"/>
        <xdr:cNvSpPr txBox="1"/>
      </xdr:nvSpPr>
      <xdr:spPr>
        <a:xfrm>
          <a:off x="3562427" y="13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115991</xdr:rowOff>
    </xdr:from>
    <xdr:to>
      <xdr:col>4</xdr:col>
      <xdr:colOff>155575</xdr:colOff>
      <xdr:row>77</xdr:row>
      <xdr:rowOff>168373</xdr:rowOff>
    </xdr:to>
    <xdr:cxnSp macro="">
      <xdr:nvCxnSpPr>
        <xdr:cNvPr id="183" name="直線コネクタ 182"/>
        <xdr:cNvCxnSpPr/>
      </xdr:nvCxnSpPr>
      <xdr:spPr>
        <a:xfrm flipV="1">
          <a:off x="2019300" y="13317641"/>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168373</xdr:rowOff>
    </xdr:from>
    <xdr:to>
      <xdr:col>2</xdr:col>
      <xdr:colOff>638175</xdr:colOff>
      <xdr:row>78</xdr:row>
      <xdr:rowOff>57534</xdr:rowOff>
    </xdr:to>
    <xdr:cxnSp macro="">
      <xdr:nvCxnSpPr>
        <xdr:cNvPr id="186" name="直線コネクタ 185"/>
        <xdr:cNvCxnSpPr/>
      </xdr:nvCxnSpPr>
      <xdr:spPr>
        <a:xfrm flipV="1">
          <a:off x="1130300" y="13370023"/>
          <a:ext cx="889000" cy="6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47197</xdr:rowOff>
    </xdr:from>
    <xdr:to>
      <xdr:col>6</xdr:col>
      <xdr:colOff>561975</xdr:colOff>
      <xdr:row>76</xdr:row>
      <xdr:rowOff>148797</xdr:rowOff>
    </xdr:to>
    <xdr:sp macro="" textlink="">
      <xdr:nvSpPr>
        <xdr:cNvPr id="196" name="円/楕円 195"/>
        <xdr:cNvSpPr/>
      </xdr:nvSpPr>
      <xdr:spPr>
        <a:xfrm>
          <a:off x="4584700" y="130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70074</xdr:rowOff>
    </xdr:from>
    <xdr:ext cx="534377" cy="259045"/>
    <xdr:sp macro="" textlink="">
      <xdr:nvSpPr>
        <xdr:cNvPr id="197" name="維持補修費該当値テキスト"/>
        <xdr:cNvSpPr txBox="1"/>
      </xdr:nvSpPr>
      <xdr:spPr>
        <a:xfrm>
          <a:off x="4686300" y="129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15,777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11241</xdr:rowOff>
    </xdr:from>
    <xdr:to>
      <xdr:col>5</xdr:col>
      <xdr:colOff>409575</xdr:colOff>
      <xdr:row>77</xdr:row>
      <xdr:rowOff>112841</xdr:rowOff>
    </xdr:to>
    <xdr:sp macro="" textlink="">
      <xdr:nvSpPr>
        <xdr:cNvPr id="198" name="円/楕円 197"/>
        <xdr:cNvSpPr/>
      </xdr:nvSpPr>
      <xdr:spPr>
        <a:xfrm>
          <a:off x="3746500" y="132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129368</xdr:rowOff>
    </xdr:from>
    <xdr:ext cx="534377" cy="259045"/>
    <xdr:sp macro="" textlink="">
      <xdr:nvSpPr>
        <xdr:cNvPr id="199" name="テキスト ボックス 198"/>
        <xdr:cNvSpPr txBox="1"/>
      </xdr:nvSpPr>
      <xdr:spPr>
        <a:xfrm>
          <a:off x="3530111" y="1298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65191</xdr:rowOff>
    </xdr:from>
    <xdr:to>
      <xdr:col>4</xdr:col>
      <xdr:colOff>206375</xdr:colOff>
      <xdr:row>77</xdr:row>
      <xdr:rowOff>166791</xdr:rowOff>
    </xdr:to>
    <xdr:sp macro="" textlink="">
      <xdr:nvSpPr>
        <xdr:cNvPr id="200" name="円/楕円 199"/>
        <xdr:cNvSpPr/>
      </xdr:nvSpPr>
      <xdr:spPr>
        <a:xfrm>
          <a:off x="2857500" y="1326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11868</xdr:rowOff>
    </xdr:from>
    <xdr:ext cx="469744" cy="259045"/>
    <xdr:sp macro="" textlink="">
      <xdr:nvSpPr>
        <xdr:cNvPr id="201" name="テキスト ボックス 200"/>
        <xdr:cNvSpPr txBox="1"/>
      </xdr:nvSpPr>
      <xdr:spPr>
        <a:xfrm>
          <a:off x="2673427" y="1304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117573</xdr:rowOff>
    </xdr:from>
    <xdr:to>
      <xdr:col>3</xdr:col>
      <xdr:colOff>3175</xdr:colOff>
      <xdr:row>78</xdr:row>
      <xdr:rowOff>47723</xdr:rowOff>
    </xdr:to>
    <xdr:sp macro="" textlink="">
      <xdr:nvSpPr>
        <xdr:cNvPr id="202" name="円/楕円 201"/>
        <xdr:cNvSpPr/>
      </xdr:nvSpPr>
      <xdr:spPr>
        <a:xfrm>
          <a:off x="1968500" y="133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64250</xdr:rowOff>
    </xdr:from>
    <xdr:ext cx="469744" cy="259045"/>
    <xdr:sp macro="" textlink="">
      <xdr:nvSpPr>
        <xdr:cNvPr id="203" name="テキスト ボックス 202"/>
        <xdr:cNvSpPr txBox="1"/>
      </xdr:nvSpPr>
      <xdr:spPr>
        <a:xfrm>
          <a:off x="1784427" y="1309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6734</xdr:rowOff>
    </xdr:from>
    <xdr:to>
      <xdr:col>1</xdr:col>
      <xdr:colOff>485775</xdr:colOff>
      <xdr:row>78</xdr:row>
      <xdr:rowOff>108334</xdr:rowOff>
    </xdr:to>
    <xdr:sp macro="" textlink="">
      <xdr:nvSpPr>
        <xdr:cNvPr id="204" name="円/楕円 203"/>
        <xdr:cNvSpPr/>
      </xdr:nvSpPr>
      <xdr:spPr>
        <a:xfrm>
          <a:off x="1079500" y="133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99461</xdr:rowOff>
    </xdr:from>
    <xdr:ext cx="469744" cy="259045"/>
    <xdr:sp macro="" textlink="">
      <xdr:nvSpPr>
        <xdr:cNvPr id="205" name="テキスト ボックス 204"/>
        <xdr:cNvSpPr txBox="1"/>
      </xdr:nvSpPr>
      <xdr:spPr>
        <a:xfrm>
          <a:off x="895427" y="1347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36438</xdr:rowOff>
    </xdr:from>
    <xdr:to>
      <xdr:col>6</xdr:col>
      <xdr:colOff>511175</xdr:colOff>
      <xdr:row>95</xdr:row>
      <xdr:rowOff>169500</xdr:rowOff>
    </xdr:to>
    <xdr:cxnSp macro="">
      <xdr:nvCxnSpPr>
        <xdr:cNvPr id="237" name="直線コネクタ 236"/>
        <xdr:cNvCxnSpPr/>
      </xdr:nvCxnSpPr>
      <xdr:spPr>
        <a:xfrm flipV="1">
          <a:off x="3797300" y="16324188"/>
          <a:ext cx="838200" cy="13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169500</xdr:rowOff>
    </xdr:from>
    <xdr:to>
      <xdr:col>5</xdr:col>
      <xdr:colOff>358775</xdr:colOff>
      <xdr:row>96</xdr:row>
      <xdr:rowOff>3079</xdr:rowOff>
    </xdr:to>
    <xdr:cxnSp macro="">
      <xdr:nvCxnSpPr>
        <xdr:cNvPr id="240" name="直線コネクタ 239"/>
        <xdr:cNvCxnSpPr/>
      </xdr:nvCxnSpPr>
      <xdr:spPr>
        <a:xfrm flipV="1">
          <a:off x="2908300" y="1645725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85974</xdr:rowOff>
    </xdr:from>
    <xdr:ext cx="534377" cy="259045"/>
    <xdr:sp macro="" textlink="">
      <xdr:nvSpPr>
        <xdr:cNvPr id="242" name="テキスト ボックス 241"/>
        <xdr:cNvSpPr txBox="1"/>
      </xdr:nvSpPr>
      <xdr:spPr>
        <a:xfrm>
          <a:off x="3530111" y="16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3079</xdr:rowOff>
    </xdr:from>
    <xdr:to>
      <xdr:col>4</xdr:col>
      <xdr:colOff>155575</xdr:colOff>
      <xdr:row>96</xdr:row>
      <xdr:rowOff>55363</xdr:rowOff>
    </xdr:to>
    <xdr:cxnSp macro="">
      <xdr:nvCxnSpPr>
        <xdr:cNvPr id="243" name="直線コネクタ 242"/>
        <xdr:cNvCxnSpPr/>
      </xdr:nvCxnSpPr>
      <xdr:spPr>
        <a:xfrm flipV="1">
          <a:off x="2019300" y="16462279"/>
          <a:ext cx="889000" cy="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63237</xdr:rowOff>
    </xdr:from>
    <xdr:ext cx="534377" cy="259045"/>
    <xdr:sp macro="" textlink="">
      <xdr:nvSpPr>
        <xdr:cNvPr id="245" name="テキスト ボックス 244"/>
        <xdr:cNvSpPr txBox="1"/>
      </xdr:nvSpPr>
      <xdr:spPr>
        <a:xfrm>
          <a:off x="2641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55363</xdr:rowOff>
    </xdr:from>
    <xdr:to>
      <xdr:col>2</xdr:col>
      <xdr:colOff>638175</xdr:colOff>
      <xdr:row>96</xdr:row>
      <xdr:rowOff>123241</xdr:rowOff>
    </xdr:to>
    <xdr:cxnSp macro="">
      <xdr:nvCxnSpPr>
        <xdr:cNvPr id="246" name="直線コネクタ 245"/>
        <xdr:cNvCxnSpPr/>
      </xdr:nvCxnSpPr>
      <xdr:spPr>
        <a:xfrm flipV="1">
          <a:off x="1130300" y="16514563"/>
          <a:ext cx="889000" cy="6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110304</xdr:rowOff>
    </xdr:from>
    <xdr:ext cx="534377" cy="259045"/>
    <xdr:sp macro="" textlink="">
      <xdr:nvSpPr>
        <xdr:cNvPr id="248" name="テキスト ボックス 247"/>
        <xdr:cNvSpPr txBox="1"/>
      </xdr:nvSpPr>
      <xdr:spPr>
        <a:xfrm>
          <a:off x="1752111" y="16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165405</xdr:rowOff>
    </xdr:from>
    <xdr:ext cx="534377" cy="259045"/>
    <xdr:sp macro="" textlink="">
      <xdr:nvSpPr>
        <xdr:cNvPr id="250" name="テキスト ボックス 249"/>
        <xdr:cNvSpPr txBox="1"/>
      </xdr:nvSpPr>
      <xdr:spPr>
        <a:xfrm>
          <a:off x="863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157088</xdr:rowOff>
    </xdr:from>
    <xdr:to>
      <xdr:col>6</xdr:col>
      <xdr:colOff>561975</xdr:colOff>
      <xdr:row>95</xdr:row>
      <xdr:rowOff>87238</xdr:rowOff>
    </xdr:to>
    <xdr:sp macro="" textlink="">
      <xdr:nvSpPr>
        <xdr:cNvPr id="256" name="円/楕円 255"/>
        <xdr:cNvSpPr/>
      </xdr:nvSpPr>
      <xdr:spPr>
        <a:xfrm>
          <a:off x="4584700" y="162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8515</xdr:rowOff>
    </xdr:from>
    <xdr:ext cx="534377" cy="259045"/>
    <xdr:sp macro="" textlink="">
      <xdr:nvSpPr>
        <xdr:cNvPr id="257" name="扶助費該当値テキスト"/>
        <xdr:cNvSpPr txBox="1"/>
      </xdr:nvSpPr>
      <xdr:spPr>
        <a:xfrm>
          <a:off x="4686300" y="1612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65,824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118700</xdr:rowOff>
    </xdr:from>
    <xdr:to>
      <xdr:col>5</xdr:col>
      <xdr:colOff>409575</xdr:colOff>
      <xdr:row>96</xdr:row>
      <xdr:rowOff>48850</xdr:rowOff>
    </xdr:to>
    <xdr:sp macro="" textlink="">
      <xdr:nvSpPr>
        <xdr:cNvPr id="258" name="円/楕円 257"/>
        <xdr:cNvSpPr/>
      </xdr:nvSpPr>
      <xdr:spPr>
        <a:xfrm>
          <a:off x="3746500" y="16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65377</xdr:rowOff>
    </xdr:from>
    <xdr:ext cx="534377" cy="259045"/>
    <xdr:sp macro="" textlink="">
      <xdr:nvSpPr>
        <xdr:cNvPr id="259" name="テキスト ボックス 258"/>
        <xdr:cNvSpPr txBox="1"/>
      </xdr:nvSpPr>
      <xdr:spPr>
        <a:xfrm>
          <a:off x="3530111" y="1618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123729</xdr:rowOff>
    </xdr:from>
    <xdr:to>
      <xdr:col>4</xdr:col>
      <xdr:colOff>206375</xdr:colOff>
      <xdr:row>96</xdr:row>
      <xdr:rowOff>53879</xdr:rowOff>
    </xdr:to>
    <xdr:sp macro="" textlink="">
      <xdr:nvSpPr>
        <xdr:cNvPr id="260" name="円/楕円 259"/>
        <xdr:cNvSpPr/>
      </xdr:nvSpPr>
      <xdr:spPr>
        <a:xfrm>
          <a:off x="2857500" y="16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45006</xdr:rowOff>
    </xdr:from>
    <xdr:ext cx="534377" cy="259045"/>
    <xdr:sp macro="" textlink="">
      <xdr:nvSpPr>
        <xdr:cNvPr id="261" name="テキスト ボックス 260"/>
        <xdr:cNvSpPr txBox="1"/>
      </xdr:nvSpPr>
      <xdr:spPr>
        <a:xfrm>
          <a:off x="2641111" y="165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57,367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4563</xdr:rowOff>
    </xdr:from>
    <xdr:to>
      <xdr:col>3</xdr:col>
      <xdr:colOff>3175</xdr:colOff>
      <xdr:row>96</xdr:row>
      <xdr:rowOff>106163</xdr:rowOff>
    </xdr:to>
    <xdr:sp macro="" textlink="">
      <xdr:nvSpPr>
        <xdr:cNvPr id="262" name="円/楕円 261"/>
        <xdr:cNvSpPr/>
      </xdr:nvSpPr>
      <xdr:spPr>
        <a:xfrm>
          <a:off x="1968500" y="164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122690</xdr:rowOff>
    </xdr:from>
    <xdr:ext cx="534377" cy="259045"/>
    <xdr:sp macro="" textlink="">
      <xdr:nvSpPr>
        <xdr:cNvPr id="263" name="テキスト ボックス 262"/>
        <xdr:cNvSpPr txBox="1"/>
      </xdr:nvSpPr>
      <xdr:spPr>
        <a:xfrm>
          <a:off x="1752111" y="1623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54,165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72441</xdr:rowOff>
    </xdr:from>
    <xdr:to>
      <xdr:col>1</xdr:col>
      <xdr:colOff>485775</xdr:colOff>
      <xdr:row>97</xdr:row>
      <xdr:rowOff>2591</xdr:rowOff>
    </xdr:to>
    <xdr:sp macro="" textlink="">
      <xdr:nvSpPr>
        <xdr:cNvPr id="264" name="円/楕円 263"/>
        <xdr:cNvSpPr/>
      </xdr:nvSpPr>
      <xdr:spPr>
        <a:xfrm>
          <a:off x="1079500" y="165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165168</xdr:rowOff>
    </xdr:from>
    <xdr:ext cx="534377" cy="259045"/>
    <xdr:sp macro="" textlink="">
      <xdr:nvSpPr>
        <xdr:cNvPr id="265" name="テキスト ボックス 264"/>
        <xdr:cNvSpPr txBox="1"/>
      </xdr:nvSpPr>
      <xdr:spPr>
        <a:xfrm>
          <a:off x="863111" y="166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77457</xdr:rowOff>
    </xdr:from>
    <xdr:to>
      <xdr:col>15</xdr:col>
      <xdr:colOff>180975</xdr:colOff>
      <xdr:row>36</xdr:row>
      <xdr:rowOff>135219</xdr:rowOff>
    </xdr:to>
    <xdr:cxnSp macro="">
      <xdr:nvCxnSpPr>
        <xdr:cNvPr id="292" name="直線コネクタ 291"/>
        <xdr:cNvCxnSpPr/>
      </xdr:nvCxnSpPr>
      <xdr:spPr>
        <a:xfrm flipV="1">
          <a:off x="9639300" y="6249657"/>
          <a:ext cx="838200" cy="5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135219</xdr:rowOff>
    </xdr:from>
    <xdr:to>
      <xdr:col>14</xdr:col>
      <xdr:colOff>28575</xdr:colOff>
      <xdr:row>37</xdr:row>
      <xdr:rowOff>2188</xdr:rowOff>
    </xdr:to>
    <xdr:cxnSp macro="">
      <xdr:nvCxnSpPr>
        <xdr:cNvPr id="295" name="直線コネクタ 294"/>
        <xdr:cNvCxnSpPr/>
      </xdr:nvCxnSpPr>
      <xdr:spPr>
        <a:xfrm flipV="1">
          <a:off x="8750300" y="6307419"/>
          <a:ext cx="889000" cy="3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2188</xdr:rowOff>
    </xdr:from>
    <xdr:to>
      <xdr:col>12</xdr:col>
      <xdr:colOff>511175</xdr:colOff>
      <xdr:row>37</xdr:row>
      <xdr:rowOff>22744</xdr:rowOff>
    </xdr:to>
    <xdr:cxnSp macro="">
      <xdr:nvCxnSpPr>
        <xdr:cNvPr id="298" name="直線コネクタ 297"/>
        <xdr:cNvCxnSpPr/>
      </xdr:nvCxnSpPr>
      <xdr:spPr>
        <a:xfrm flipV="1">
          <a:off x="7861300" y="6345838"/>
          <a:ext cx="889000" cy="2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15048</xdr:rowOff>
    </xdr:from>
    <xdr:to>
      <xdr:col>12</xdr:col>
      <xdr:colOff>561975</xdr:colOff>
      <xdr:row>36</xdr:row>
      <xdr:rowOff>116648</xdr:rowOff>
    </xdr:to>
    <xdr:sp macro="" textlink="">
      <xdr:nvSpPr>
        <xdr:cNvPr id="299" name="フローチャート : 判断 298"/>
        <xdr:cNvSpPr/>
      </xdr:nvSpPr>
      <xdr:spPr>
        <a:xfrm>
          <a:off x="8699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133175</xdr:rowOff>
    </xdr:from>
    <xdr:ext cx="534377" cy="259045"/>
    <xdr:sp macro="" textlink="">
      <xdr:nvSpPr>
        <xdr:cNvPr id="300" name="テキスト ボックス 299"/>
        <xdr:cNvSpPr txBox="1"/>
      </xdr:nvSpPr>
      <xdr:spPr>
        <a:xfrm>
          <a:off x="8483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14674</xdr:rowOff>
    </xdr:from>
    <xdr:to>
      <xdr:col>11</xdr:col>
      <xdr:colOff>307975</xdr:colOff>
      <xdr:row>37</xdr:row>
      <xdr:rowOff>22744</xdr:rowOff>
    </xdr:to>
    <xdr:cxnSp macro="">
      <xdr:nvCxnSpPr>
        <xdr:cNvPr id="301" name="直線コネクタ 300"/>
        <xdr:cNvCxnSpPr/>
      </xdr:nvCxnSpPr>
      <xdr:spPr>
        <a:xfrm>
          <a:off x="6972300" y="6358324"/>
          <a:ext cx="889000" cy="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40053</xdr:rowOff>
    </xdr:from>
    <xdr:to>
      <xdr:col>11</xdr:col>
      <xdr:colOff>358775</xdr:colOff>
      <xdr:row>36</xdr:row>
      <xdr:rowOff>141653</xdr:rowOff>
    </xdr:to>
    <xdr:sp macro="" textlink="">
      <xdr:nvSpPr>
        <xdr:cNvPr id="302" name="フローチャート : 判断 301"/>
        <xdr:cNvSpPr/>
      </xdr:nvSpPr>
      <xdr:spPr>
        <a:xfrm>
          <a:off x="7810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158180</xdr:rowOff>
    </xdr:from>
    <xdr:ext cx="534377" cy="259045"/>
    <xdr:sp macro="" textlink="">
      <xdr:nvSpPr>
        <xdr:cNvPr id="303" name="テキスト ボックス 302"/>
        <xdr:cNvSpPr txBox="1"/>
      </xdr:nvSpPr>
      <xdr:spPr>
        <a:xfrm>
          <a:off x="7594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48808</xdr:rowOff>
    </xdr:from>
    <xdr:to>
      <xdr:col>10</xdr:col>
      <xdr:colOff>155575</xdr:colOff>
      <xdr:row>36</xdr:row>
      <xdr:rowOff>150408</xdr:rowOff>
    </xdr:to>
    <xdr:sp macro="" textlink="">
      <xdr:nvSpPr>
        <xdr:cNvPr id="304" name="フローチャート : 判断 303"/>
        <xdr:cNvSpPr/>
      </xdr:nvSpPr>
      <xdr:spPr>
        <a:xfrm>
          <a:off x="6921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166935</xdr:rowOff>
    </xdr:from>
    <xdr:ext cx="534377" cy="259045"/>
    <xdr:sp macro="" textlink="">
      <xdr:nvSpPr>
        <xdr:cNvPr id="305" name="テキスト ボックス 304"/>
        <xdr:cNvSpPr txBox="1"/>
      </xdr:nvSpPr>
      <xdr:spPr>
        <a:xfrm>
          <a:off x="6705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26657</xdr:rowOff>
    </xdr:from>
    <xdr:to>
      <xdr:col>15</xdr:col>
      <xdr:colOff>231775</xdr:colOff>
      <xdr:row>36</xdr:row>
      <xdr:rowOff>128257</xdr:rowOff>
    </xdr:to>
    <xdr:sp macro="" textlink="">
      <xdr:nvSpPr>
        <xdr:cNvPr id="311" name="円/楕円 310"/>
        <xdr:cNvSpPr/>
      </xdr:nvSpPr>
      <xdr:spPr>
        <a:xfrm>
          <a:off x="10426700" y="61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5084</xdr:rowOff>
    </xdr:from>
    <xdr:ext cx="534377" cy="259045"/>
    <xdr:sp macro="" textlink="">
      <xdr:nvSpPr>
        <xdr:cNvPr id="312" name="補助費等該当値テキスト"/>
        <xdr:cNvSpPr txBox="1"/>
      </xdr:nvSpPr>
      <xdr:spPr>
        <a:xfrm>
          <a:off x="10528300" y="617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88,614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84419</xdr:rowOff>
    </xdr:from>
    <xdr:to>
      <xdr:col>14</xdr:col>
      <xdr:colOff>79375</xdr:colOff>
      <xdr:row>37</xdr:row>
      <xdr:rowOff>14569</xdr:rowOff>
    </xdr:to>
    <xdr:sp macro="" textlink="">
      <xdr:nvSpPr>
        <xdr:cNvPr id="313" name="円/楕円 312"/>
        <xdr:cNvSpPr/>
      </xdr:nvSpPr>
      <xdr:spPr>
        <a:xfrm>
          <a:off x="9588500" y="62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5696</xdr:rowOff>
    </xdr:from>
    <xdr:ext cx="534377" cy="259045"/>
    <xdr:sp macro="" textlink="">
      <xdr:nvSpPr>
        <xdr:cNvPr id="314" name="テキスト ボックス 313"/>
        <xdr:cNvSpPr txBox="1"/>
      </xdr:nvSpPr>
      <xdr:spPr>
        <a:xfrm>
          <a:off x="9372111" y="634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75,980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122838</xdr:rowOff>
    </xdr:from>
    <xdr:to>
      <xdr:col>12</xdr:col>
      <xdr:colOff>561975</xdr:colOff>
      <xdr:row>37</xdr:row>
      <xdr:rowOff>52988</xdr:rowOff>
    </xdr:to>
    <xdr:sp macro="" textlink="">
      <xdr:nvSpPr>
        <xdr:cNvPr id="315" name="円/楕円 314"/>
        <xdr:cNvSpPr/>
      </xdr:nvSpPr>
      <xdr:spPr>
        <a:xfrm>
          <a:off x="8699500" y="629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44115</xdr:rowOff>
    </xdr:from>
    <xdr:ext cx="534377" cy="259045"/>
    <xdr:sp macro="" textlink="">
      <xdr:nvSpPr>
        <xdr:cNvPr id="316" name="テキスト ボックス 315"/>
        <xdr:cNvSpPr txBox="1"/>
      </xdr:nvSpPr>
      <xdr:spPr>
        <a:xfrm>
          <a:off x="8483111" y="638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67,577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143394</xdr:rowOff>
    </xdr:from>
    <xdr:to>
      <xdr:col>11</xdr:col>
      <xdr:colOff>358775</xdr:colOff>
      <xdr:row>37</xdr:row>
      <xdr:rowOff>73544</xdr:rowOff>
    </xdr:to>
    <xdr:sp macro="" textlink="">
      <xdr:nvSpPr>
        <xdr:cNvPr id="317" name="円/楕円 316"/>
        <xdr:cNvSpPr/>
      </xdr:nvSpPr>
      <xdr:spPr>
        <a:xfrm>
          <a:off x="7810500" y="63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64671</xdr:rowOff>
    </xdr:from>
    <xdr:ext cx="534377" cy="259045"/>
    <xdr:sp macro="" textlink="">
      <xdr:nvSpPr>
        <xdr:cNvPr id="318" name="テキスト ボックス 317"/>
        <xdr:cNvSpPr txBox="1"/>
      </xdr:nvSpPr>
      <xdr:spPr>
        <a:xfrm>
          <a:off x="7594111" y="640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63,081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135324</xdr:rowOff>
    </xdr:from>
    <xdr:to>
      <xdr:col>10</xdr:col>
      <xdr:colOff>155575</xdr:colOff>
      <xdr:row>37</xdr:row>
      <xdr:rowOff>65474</xdr:rowOff>
    </xdr:to>
    <xdr:sp macro="" textlink="">
      <xdr:nvSpPr>
        <xdr:cNvPr id="319" name="円/楕円 318"/>
        <xdr:cNvSpPr/>
      </xdr:nvSpPr>
      <xdr:spPr>
        <a:xfrm>
          <a:off x="6921500" y="63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56601</xdr:rowOff>
    </xdr:from>
    <xdr:ext cx="534377" cy="259045"/>
    <xdr:sp macro="" textlink="">
      <xdr:nvSpPr>
        <xdr:cNvPr id="320" name="テキスト ボックス 319"/>
        <xdr:cNvSpPr txBox="1"/>
      </xdr:nvSpPr>
      <xdr:spPr>
        <a:xfrm>
          <a:off x="6705111" y="640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174,934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56977</xdr:rowOff>
    </xdr:from>
    <xdr:to>
      <xdr:col>15</xdr:col>
      <xdr:colOff>180975</xdr:colOff>
      <xdr:row>59</xdr:row>
      <xdr:rowOff>75416</xdr:rowOff>
    </xdr:to>
    <xdr:cxnSp macro="">
      <xdr:nvCxnSpPr>
        <xdr:cNvPr id="351" name="直線コネクタ 350"/>
        <xdr:cNvCxnSpPr/>
      </xdr:nvCxnSpPr>
      <xdr:spPr>
        <a:xfrm flipV="1">
          <a:off x="9639300" y="10172527"/>
          <a:ext cx="838200" cy="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75416</xdr:rowOff>
    </xdr:from>
    <xdr:to>
      <xdr:col>14</xdr:col>
      <xdr:colOff>28575</xdr:colOff>
      <xdr:row>59</xdr:row>
      <xdr:rowOff>77693</xdr:rowOff>
    </xdr:to>
    <xdr:cxnSp macro="">
      <xdr:nvCxnSpPr>
        <xdr:cNvPr id="354" name="直線コネクタ 353"/>
        <xdr:cNvCxnSpPr/>
      </xdr:nvCxnSpPr>
      <xdr:spPr>
        <a:xfrm flipV="1">
          <a:off x="8750300" y="10190966"/>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69426</xdr:rowOff>
    </xdr:from>
    <xdr:to>
      <xdr:col>12</xdr:col>
      <xdr:colOff>511175</xdr:colOff>
      <xdr:row>59</xdr:row>
      <xdr:rowOff>77693</xdr:rowOff>
    </xdr:to>
    <xdr:cxnSp macro="">
      <xdr:nvCxnSpPr>
        <xdr:cNvPr id="357" name="直線コネクタ 356"/>
        <xdr:cNvCxnSpPr/>
      </xdr:nvCxnSpPr>
      <xdr:spPr>
        <a:xfrm>
          <a:off x="7861300" y="10184976"/>
          <a:ext cx="889000" cy="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8993</xdr:rowOff>
    </xdr:from>
    <xdr:to>
      <xdr:col>12</xdr:col>
      <xdr:colOff>561975</xdr:colOff>
      <xdr:row>59</xdr:row>
      <xdr:rowOff>110593</xdr:rowOff>
    </xdr:to>
    <xdr:sp macro="" textlink="">
      <xdr:nvSpPr>
        <xdr:cNvPr id="358" name="フローチャート : 判断 357"/>
        <xdr:cNvSpPr/>
      </xdr:nvSpPr>
      <xdr:spPr>
        <a:xfrm>
          <a:off x="8699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127120</xdr:rowOff>
    </xdr:from>
    <xdr:ext cx="599010" cy="259045"/>
    <xdr:sp macro="" textlink="">
      <xdr:nvSpPr>
        <xdr:cNvPr id="359" name="テキスト ボックス 358"/>
        <xdr:cNvSpPr txBox="1"/>
      </xdr:nvSpPr>
      <xdr:spPr>
        <a:xfrm>
          <a:off x="8450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69426</xdr:rowOff>
    </xdr:from>
    <xdr:to>
      <xdr:col>11</xdr:col>
      <xdr:colOff>307975</xdr:colOff>
      <xdr:row>59</xdr:row>
      <xdr:rowOff>69639</xdr:rowOff>
    </xdr:to>
    <xdr:cxnSp macro="">
      <xdr:nvCxnSpPr>
        <xdr:cNvPr id="360" name="直線コネクタ 359"/>
        <xdr:cNvCxnSpPr/>
      </xdr:nvCxnSpPr>
      <xdr:spPr>
        <a:xfrm flipV="1">
          <a:off x="6972300" y="10184976"/>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8996</xdr:rowOff>
    </xdr:from>
    <xdr:to>
      <xdr:col>11</xdr:col>
      <xdr:colOff>358775</xdr:colOff>
      <xdr:row>59</xdr:row>
      <xdr:rowOff>110596</xdr:rowOff>
    </xdr:to>
    <xdr:sp macro="" textlink="">
      <xdr:nvSpPr>
        <xdr:cNvPr id="361" name="フローチャート : 判断 360"/>
        <xdr:cNvSpPr/>
      </xdr:nvSpPr>
      <xdr:spPr>
        <a:xfrm>
          <a:off x="7810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127123</xdr:rowOff>
    </xdr:from>
    <xdr:ext cx="599010" cy="259045"/>
    <xdr:sp macro="" textlink="">
      <xdr:nvSpPr>
        <xdr:cNvPr id="362" name="テキスト ボックス 361"/>
        <xdr:cNvSpPr txBox="1"/>
      </xdr:nvSpPr>
      <xdr:spPr>
        <a:xfrm>
          <a:off x="7561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17111</xdr:rowOff>
    </xdr:from>
    <xdr:to>
      <xdr:col>10</xdr:col>
      <xdr:colOff>155575</xdr:colOff>
      <xdr:row>59</xdr:row>
      <xdr:rowOff>118711</xdr:rowOff>
    </xdr:to>
    <xdr:sp macro="" textlink="">
      <xdr:nvSpPr>
        <xdr:cNvPr id="363" name="フローチャート : 判断 362"/>
        <xdr:cNvSpPr/>
      </xdr:nvSpPr>
      <xdr:spPr>
        <a:xfrm>
          <a:off x="6921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135238</xdr:rowOff>
    </xdr:from>
    <xdr:ext cx="534377" cy="259045"/>
    <xdr:sp macro="" textlink="">
      <xdr:nvSpPr>
        <xdr:cNvPr id="364" name="テキスト ボックス 363"/>
        <xdr:cNvSpPr txBox="1"/>
      </xdr:nvSpPr>
      <xdr:spPr>
        <a:xfrm>
          <a:off x="6705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6177</xdr:rowOff>
    </xdr:from>
    <xdr:to>
      <xdr:col>15</xdr:col>
      <xdr:colOff>231775</xdr:colOff>
      <xdr:row>59</xdr:row>
      <xdr:rowOff>107777</xdr:rowOff>
    </xdr:to>
    <xdr:sp macro="" textlink="">
      <xdr:nvSpPr>
        <xdr:cNvPr id="370" name="円/楕円 369"/>
        <xdr:cNvSpPr/>
      </xdr:nvSpPr>
      <xdr:spPr>
        <a:xfrm>
          <a:off x="10426700" y="1012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99010" cy="259045"/>
    <xdr:sp macro="" textlink="">
      <xdr:nvSpPr>
        <xdr:cNvPr id="371" name="普通建設事業費該当値テキスト"/>
        <xdr:cNvSpPr txBox="1"/>
      </xdr:nvSpPr>
      <xdr:spPr>
        <a:xfrm>
          <a:off x="10528300" y="1009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128,308</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24616</xdr:rowOff>
    </xdr:from>
    <xdr:to>
      <xdr:col>14</xdr:col>
      <xdr:colOff>79375</xdr:colOff>
      <xdr:row>59</xdr:row>
      <xdr:rowOff>126216</xdr:rowOff>
    </xdr:to>
    <xdr:sp macro="" textlink="">
      <xdr:nvSpPr>
        <xdr:cNvPr id="372" name="円/楕円 371"/>
        <xdr:cNvSpPr/>
      </xdr:nvSpPr>
      <xdr:spPr>
        <a:xfrm>
          <a:off x="9588500" y="101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117343</xdr:rowOff>
    </xdr:from>
    <xdr:ext cx="534377" cy="259045"/>
    <xdr:sp macro="" textlink="">
      <xdr:nvSpPr>
        <xdr:cNvPr id="373" name="テキスト ボックス 372"/>
        <xdr:cNvSpPr txBox="1"/>
      </xdr:nvSpPr>
      <xdr:spPr>
        <a:xfrm>
          <a:off x="9372111" y="1023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71,845</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26893</xdr:rowOff>
    </xdr:from>
    <xdr:to>
      <xdr:col>12</xdr:col>
      <xdr:colOff>561975</xdr:colOff>
      <xdr:row>59</xdr:row>
      <xdr:rowOff>128493</xdr:rowOff>
    </xdr:to>
    <xdr:sp macro="" textlink="">
      <xdr:nvSpPr>
        <xdr:cNvPr id="374" name="円/楕円 373"/>
        <xdr:cNvSpPr/>
      </xdr:nvSpPr>
      <xdr:spPr>
        <a:xfrm>
          <a:off x="8699500" y="101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119620</xdr:rowOff>
    </xdr:from>
    <xdr:ext cx="534377" cy="259045"/>
    <xdr:sp macro="" textlink="">
      <xdr:nvSpPr>
        <xdr:cNvPr id="375" name="テキスト ボックス 374"/>
        <xdr:cNvSpPr txBox="1"/>
      </xdr:nvSpPr>
      <xdr:spPr>
        <a:xfrm>
          <a:off x="8483111" y="102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64,873</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18626</xdr:rowOff>
    </xdr:from>
    <xdr:to>
      <xdr:col>11</xdr:col>
      <xdr:colOff>358775</xdr:colOff>
      <xdr:row>59</xdr:row>
      <xdr:rowOff>120226</xdr:rowOff>
    </xdr:to>
    <xdr:sp macro="" textlink="">
      <xdr:nvSpPr>
        <xdr:cNvPr id="376" name="円/楕円 375"/>
        <xdr:cNvSpPr/>
      </xdr:nvSpPr>
      <xdr:spPr>
        <a:xfrm>
          <a:off x="7810500" y="101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111353</xdr:rowOff>
    </xdr:from>
    <xdr:ext cx="534377" cy="259045"/>
    <xdr:sp macro="" textlink="">
      <xdr:nvSpPr>
        <xdr:cNvPr id="377" name="テキスト ボックス 376"/>
        <xdr:cNvSpPr txBox="1"/>
      </xdr:nvSpPr>
      <xdr:spPr>
        <a:xfrm>
          <a:off x="7594111" y="102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90,188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18839</xdr:rowOff>
    </xdr:from>
    <xdr:to>
      <xdr:col>10</xdr:col>
      <xdr:colOff>155575</xdr:colOff>
      <xdr:row>59</xdr:row>
      <xdr:rowOff>120439</xdr:rowOff>
    </xdr:to>
    <xdr:sp macro="" textlink="">
      <xdr:nvSpPr>
        <xdr:cNvPr id="378" name="円/楕円 377"/>
        <xdr:cNvSpPr/>
      </xdr:nvSpPr>
      <xdr:spPr>
        <a:xfrm>
          <a:off x="6921500" y="101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111566</xdr:rowOff>
    </xdr:from>
    <xdr:ext cx="534377" cy="259045"/>
    <xdr:sp macro="" textlink="">
      <xdr:nvSpPr>
        <xdr:cNvPr id="379" name="テキスト ボックス 378"/>
        <xdr:cNvSpPr txBox="1"/>
      </xdr:nvSpPr>
      <xdr:spPr>
        <a:xfrm>
          <a:off x="6705111" y="102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12933</xdr:rowOff>
    </xdr:from>
    <xdr:to>
      <xdr:col>15</xdr:col>
      <xdr:colOff>180975</xdr:colOff>
      <xdr:row>79</xdr:row>
      <xdr:rowOff>28462</xdr:rowOff>
    </xdr:to>
    <xdr:cxnSp macro="">
      <xdr:nvCxnSpPr>
        <xdr:cNvPr id="408" name="直線コネクタ 407"/>
        <xdr:cNvCxnSpPr/>
      </xdr:nvCxnSpPr>
      <xdr:spPr>
        <a:xfrm flipV="1">
          <a:off x="9639300" y="13557483"/>
          <a:ext cx="838200" cy="1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28462</xdr:rowOff>
    </xdr:from>
    <xdr:to>
      <xdr:col>14</xdr:col>
      <xdr:colOff>28575</xdr:colOff>
      <xdr:row>79</xdr:row>
      <xdr:rowOff>34919</xdr:rowOff>
    </xdr:to>
    <xdr:cxnSp macro="">
      <xdr:nvCxnSpPr>
        <xdr:cNvPr id="411" name="直線コネクタ 410"/>
        <xdr:cNvCxnSpPr/>
      </xdr:nvCxnSpPr>
      <xdr:spPr>
        <a:xfrm flipV="1">
          <a:off x="8750300" y="13573012"/>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144549</xdr:rowOff>
    </xdr:from>
    <xdr:to>
      <xdr:col>12</xdr:col>
      <xdr:colOff>561975</xdr:colOff>
      <xdr:row>79</xdr:row>
      <xdr:rowOff>74699</xdr:rowOff>
    </xdr:to>
    <xdr:sp macro="" textlink="">
      <xdr:nvSpPr>
        <xdr:cNvPr id="414" name="フローチャート : 判断 413"/>
        <xdr:cNvSpPr/>
      </xdr:nvSpPr>
      <xdr:spPr>
        <a:xfrm>
          <a:off x="8699500" y="1351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91226</xdr:rowOff>
    </xdr:from>
    <xdr:ext cx="534377" cy="259045"/>
    <xdr:sp macro="" textlink="">
      <xdr:nvSpPr>
        <xdr:cNvPr id="415" name="テキスト ボックス 414"/>
        <xdr:cNvSpPr txBox="1"/>
      </xdr:nvSpPr>
      <xdr:spPr>
        <a:xfrm>
          <a:off x="8483111" y="1329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133583</xdr:rowOff>
    </xdr:from>
    <xdr:to>
      <xdr:col>15</xdr:col>
      <xdr:colOff>231775</xdr:colOff>
      <xdr:row>79</xdr:row>
      <xdr:rowOff>63733</xdr:rowOff>
    </xdr:to>
    <xdr:sp macro="" textlink="">
      <xdr:nvSpPr>
        <xdr:cNvPr id="421" name="円/楕円 420"/>
        <xdr:cNvSpPr/>
      </xdr:nvSpPr>
      <xdr:spPr>
        <a:xfrm>
          <a:off x="10426700" y="135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92960</xdr:rowOff>
    </xdr:from>
    <xdr:ext cx="534377" cy="259045"/>
    <xdr:sp macro="" textlink="">
      <xdr:nvSpPr>
        <xdr:cNvPr id="422" name="普通建設事業費 （ うち新規整備　）該当値テキスト"/>
        <xdr:cNvSpPr txBox="1"/>
      </xdr:nvSpPr>
      <xdr:spPr>
        <a:xfrm>
          <a:off x="10528300" y="1329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149112</xdr:rowOff>
    </xdr:from>
    <xdr:to>
      <xdr:col>14</xdr:col>
      <xdr:colOff>79375</xdr:colOff>
      <xdr:row>79</xdr:row>
      <xdr:rowOff>79262</xdr:rowOff>
    </xdr:to>
    <xdr:sp macro="" textlink="">
      <xdr:nvSpPr>
        <xdr:cNvPr id="423" name="円/楕円 422"/>
        <xdr:cNvSpPr/>
      </xdr:nvSpPr>
      <xdr:spPr>
        <a:xfrm>
          <a:off x="9588500" y="13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70389</xdr:rowOff>
    </xdr:from>
    <xdr:ext cx="534377" cy="259045"/>
    <xdr:sp macro="" textlink="">
      <xdr:nvSpPr>
        <xdr:cNvPr id="424" name="テキスト ボックス 423"/>
        <xdr:cNvSpPr txBox="1"/>
      </xdr:nvSpPr>
      <xdr:spPr>
        <a:xfrm>
          <a:off x="9372111" y="1361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155569</xdr:rowOff>
    </xdr:from>
    <xdr:to>
      <xdr:col>12</xdr:col>
      <xdr:colOff>561975</xdr:colOff>
      <xdr:row>79</xdr:row>
      <xdr:rowOff>85719</xdr:rowOff>
    </xdr:to>
    <xdr:sp macro="" textlink="">
      <xdr:nvSpPr>
        <xdr:cNvPr id="425" name="円/楕円 424"/>
        <xdr:cNvSpPr/>
      </xdr:nvSpPr>
      <xdr:spPr>
        <a:xfrm>
          <a:off x="8699500" y="135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76846</xdr:rowOff>
    </xdr:from>
    <xdr:ext cx="534377" cy="259045"/>
    <xdr:sp macro="" textlink="">
      <xdr:nvSpPr>
        <xdr:cNvPr id="426" name="テキスト ボックス 425"/>
        <xdr:cNvSpPr txBox="1"/>
      </xdr:nvSpPr>
      <xdr:spPr>
        <a:xfrm>
          <a:off x="8483111" y="136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83821</xdr:rowOff>
    </xdr:from>
    <xdr:to>
      <xdr:col>15</xdr:col>
      <xdr:colOff>180975</xdr:colOff>
      <xdr:row>98</xdr:row>
      <xdr:rowOff>113260</xdr:rowOff>
    </xdr:to>
    <xdr:cxnSp macro="">
      <xdr:nvCxnSpPr>
        <xdr:cNvPr id="453" name="直線コネクタ 452"/>
        <xdr:cNvCxnSpPr/>
      </xdr:nvCxnSpPr>
      <xdr:spPr>
        <a:xfrm>
          <a:off x="9639300" y="16885921"/>
          <a:ext cx="8382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83821</xdr:rowOff>
    </xdr:from>
    <xdr:to>
      <xdr:col>14</xdr:col>
      <xdr:colOff>28575</xdr:colOff>
      <xdr:row>98</xdr:row>
      <xdr:rowOff>99178</xdr:rowOff>
    </xdr:to>
    <xdr:cxnSp macro="">
      <xdr:nvCxnSpPr>
        <xdr:cNvPr id="456" name="直線コネクタ 455"/>
        <xdr:cNvCxnSpPr/>
      </xdr:nvCxnSpPr>
      <xdr:spPr>
        <a:xfrm flipV="1">
          <a:off x="8750300" y="16885921"/>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62460</xdr:rowOff>
    </xdr:from>
    <xdr:to>
      <xdr:col>15</xdr:col>
      <xdr:colOff>231775</xdr:colOff>
      <xdr:row>98</xdr:row>
      <xdr:rowOff>164060</xdr:rowOff>
    </xdr:to>
    <xdr:sp macro="" textlink="">
      <xdr:nvSpPr>
        <xdr:cNvPr id="466" name="円/楕円 465"/>
        <xdr:cNvSpPr/>
      </xdr:nvSpPr>
      <xdr:spPr>
        <a:xfrm>
          <a:off x="10426700" y="168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148837</xdr:rowOff>
    </xdr:from>
    <xdr:ext cx="469744" cy="259045"/>
    <xdr:sp macro="" textlink="">
      <xdr:nvSpPr>
        <xdr:cNvPr id="467" name="普通建設事業費 （ うち更新整備　）該当値テキスト"/>
        <xdr:cNvSpPr txBox="1"/>
      </xdr:nvSpPr>
      <xdr:spPr>
        <a:xfrm>
          <a:off x="10528300" y="1677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33021</xdr:rowOff>
    </xdr:from>
    <xdr:to>
      <xdr:col>14</xdr:col>
      <xdr:colOff>79375</xdr:colOff>
      <xdr:row>98</xdr:row>
      <xdr:rowOff>134621</xdr:rowOff>
    </xdr:to>
    <xdr:sp macro="" textlink="">
      <xdr:nvSpPr>
        <xdr:cNvPr id="468" name="円/楕円 467"/>
        <xdr:cNvSpPr/>
      </xdr:nvSpPr>
      <xdr:spPr>
        <a:xfrm>
          <a:off x="9588500" y="168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125748</xdr:rowOff>
    </xdr:from>
    <xdr:ext cx="534377" cy="259045"/>
    <xdr:sp macro="" textlink="">
      <xdr:nvSpPr>
        <xdr:cNvPr id="469" name="テキスト ボックス 468"/>
        <xdr:cNvSpPr txBox="1"/>
      </xdr:nvSpPr>
      <xdr:spPr>
        <a:xfrm>
          <a:off x="9372111" y="169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48378</xdr:rowOff>
    </xdr:from>
    <xdr:to>
      <xdr:col>12</xdr:col>
      <xdr:colOff>561975</xdr:colOff>
      <xdr:row>98</xdr:row>
      <xdr:rowOff>149978</xdr:rowOff>
    </xdr:to>
    <xdr:sp macro="" textlink="">
      <xdr:nvSpPr>
        <xdr:cNvPr id="470" name="円/楕円 469"/>
        <xdr:cNvSpPr/>
      </xdr:nvSpPr>
      <xdr:spPr>
        <a:xfrm>
          <a:off x="8699500" y="1685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141105</xdr:rowOff>
    </xdr:from>
    <xdr:ext cx="469744" cy="259045"/>
    <xdr:sp macro="" textlink="">
      <xdr:nvSpPr>
        <xdr:cNvPr id="471" name="テキスト ボックス 470"/>
        <xdr:cNvSpPr txBox="1"/>
      </xdr:nvSpPr>
      <xdr:spPr>
        <a:xfrm>
          <a:off x="8515427" y="1694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137108</xdr:rowOff>
    </xdr:from>
    <xdr:to>
      <xdr:col>23</xdr:col>
      <xdr:colOff>517525</xdr:colOff>
      <xdr:row>38</xdr:row>
      <xdr:rowOff>139408</xdr:rowOff>
    </xdr:to>
    <xdr:cxnSp macro="">
      <xdr:nvCxnSpPr>
        <xdr:cNvPr id="498" name="直線コネクタ 497"/>
        <xdr:cNvCxnSpPr/>
      </xdr:nvCxnSpPr>
      <xdr:spPr>
        <a:xfrm>
          <a:off x="15481300" y="6652208"/>
          <a:ext cx="838200" cy="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118319</xdr:rowOff>
    </xdr:from>
    <xdr:to>
      <xdr:col>22</xdr:col>
      <xdr:colOff>365125</xdr:colOff>
      <xdr:row>38</xdr:row>
      <xdr:rowOff>137108</xdr:rowOff>
    </xdr:to>
    <xdr:cxnSp macro="">
      <xdr:nvCxnSpPr>
        <xdr:cNvPr id="501" name="直線コネクタ 500"/>
        <xdr:cNvCxnSpPr/>
      </xdr:nvCxnSpPr>
      <xdr:spPr>
        <a:xfrm>
          <a:off x="14592300" y="6633419"/>
          <a:ext cx="889000" cy="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101766</xdr:rowOff>
    </xdr:from>
    <xdr:to>
      <xdr:col>21</xdr:col>
      <xdr:colOff>161925</xdr:colOff>
      <xdr:row>38</xdr:row>
      <xdr:rowOff>118319</xdr:rowOff>
    </xdr:to>
    <xdr:cxnSp macro="">
      <xdr:nvCxnSpPr>
        <xdr:cNvPr id="504" name="直線コネクタ 503"/>
        <xdr:cNvCxnSpPr/>
      </xdr:nvCxnSpPr>
      <xdr:spPr>
        <a:xfrm>
          <a:off x="13703300" y="6616866"/>
          <a:ext cx="889000" cy="1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60858</xdr:rowOff>
    </xdr:from>
    <xdr:to>
      <xdr:col>21</xdr:col>
      <xdr:colOff>212725</xdr:colOff>
      <xdr:row>38</xdr:row>
      <xdr:rowOff>162458</xdr:rowOff>
    </xdr:to>
    <xdr:sp macro="" textlink="">
      <xdr:nvSpPr>
        <xdr:cNvPr id="505" name="フローチャート : 判断 504"/>
        <xdr:cNvSpPr/>
      </xdr:nvSpPr>
      <xdr:spPr>
        <a:xfrm>
          <a:off x="14541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7535</xdr:rowOff>
    </xdr:from>
    <xdr:ext cx="534377" cy="259045"/>
    <xdr:sp macro="" textlink="">
      <xdr:nvSpPr>
        <xdr:cNvPr id="506" name="テキスト ボックス 505"/>
        <xdr:cNvSpPr txBox="1"/>
      </xdr:nvSpPr>
      <xdr:spPr>
        <a:xfrm>
          <a:off x="14325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101602</xdr:rowOff>
    </xdr:from>
    <xdr:to>
      <xdr:col>19</xdr:col>
      <xdr:colOff>644525</xdr:colOff>
      <xdr:row>38</xdr:row>
      <xdr:rowOff>101766</xdr:rowOff>
    </xdr:to>
    <xdr:cxnSp macro="">
      <xdr:nvCxnSpPr>
        <xdr:cNvPr id="507" name="直線コネクタ 506"/>
        <xdr:cNvCxnSpPr/>
      </xdr:nvCxnSpPr>
      <xdr:spPr>
        <a:xfrm>
          <a:off x="12814300" y="6616702"/>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67894</xdr:rowOff>
    </xdr:from>
    <xdr:to>
      <xdr:col>20</xdr:col>
      <xdr:colOff>9525</xdr:colOff>
      <xdr:row>38</xdr:row>
      <xdr:rowOff>169494</xdr:rowOff>
    </xdr:to>
    <xdr:sp macro="" textlink="">
      <xdr:nvSpPr>
        <xdr:cNvPr id="508" name="フローチャート : 判断 507"/>
        <xdr:cNvSpPr/>
      </xdr:nvSpPr>
      <xdr:spPr>
        <a:xfrm>
          <a:off x="13652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160621</xdr:rowOff>
    </xdr:from>
    <xdr:ext cx="469744" cy="259045"/>
    <xdr:sp macro="" textlink="">
      <xdr:nvSpPr>
        <xdr:cNvPr id="509" name="テキスト ボックス 508"/>
        <xdr:cNvSpPr txBox="1"/>
      </xdr:nvSpPr>
      <xdr:spPr>
        <a:xfrm>
          <a:off x="13468427" y="66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67537</xdr:rowOff>
    </xdr:from>
    <xdr:to>
      <xdr:col>18</xdr:col>
      <xdr:colOff>492125</xdr:colOff>
      <xdr:row>38</xdr:row>
      <xdr:rowOff>169137</xdr:rowOff>
    </xdr:to>
    <xdr:sp macro="" textlink="">
      <xdr:nvSpPr>
        <xdr:cNvPr id="510" name="フローチャート : 判断 509"/>
        <xdr:cNvSpPr/>
      </xdr:nvSpPr>
      <xdr:spPr>
        <a:xfrm>
          <a:off x="12763500" y="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160264</xdr:rowOff>
    </xdr:from>
    <xdr:ext cx="469744" cy="259045"/>
    <xdr:sp macro="" textlink="">
      <xdr:nvSpPr>
        <xdr:cNvPr id="511" name="テキスト ボックス 510"/>
        <xdr:cNvSpPr txBox="1"/>
      </xdr:nvSpPr>
      <xdr:spPr>
        <a:xfrm>
          <a:off x="12579427" y="667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88608</xdr:rowOff>
    </xdr:from>
    <xdr:to>
      <xdr:col>23</xdr:col>
      <xdr:colOff>568325</xdr:colOff>
      <xdr:row>39</xdr:row>
      <xdr:rowOff>18758</xdr:rowOff>
    </xdr:to>
    <xdr:sp macro="" textlink="">
      <xdr:nvSpPr>
        <xdr:cNvPr id="517" name="円/楕円 516"/>
        <xdr:cNvSpPr/>
      </xdr:nvSpPr>
      <xdr:spPr>
        <a:xfrm>
          <a:off x="16268700" y="66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46276</xdr:rowOff>
    </xdr:from>
    <xdr:ext cx="378565" cy="259045"/>
    <xdr:sp macro="" textlink="">
      <xdr:nvSpPr>
        <xdr:cNvPr id="518" name="災害復旧事業費該当値テキスト"/>
        <xdr:cNvSpPr txBox="1"/>
      </xdr:nvSpPr>
      <xdr:spPr>
        <a:xfrm>
          <a:off x="16370300" y="6561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86308</xdr:rowOff>
    </xdr:from>
    <xdr:to>
      <xdr:col>22</xdr:col>
      <xdr:colOff>415925</xdr:colOff>
      <xdr:row>39</xdr:row>
      <xdr:rowOff>16458</xdr:rowOff>
    </xdr:to>
    <xdr:sp macro="" textlink="">
      <xdr:nvSpPr>
        <xdr:cNvPr id="519" name="円/楕円 518"/>
        <xdr:cNvSpPr/>
      </xdr:nvSpPr>
      <xdr:spPr>
        <a:xfrm>
          <a:off x="15430500" y="66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7585</xdr:rowOff>
    </xdr:from>
    <xdr:ext cx="469744" cy="259045"/>
    <xdr:sp macro="" textlink="">
      <xdr:nvSpPr>
        <xdr:cNvPr id="520" name="テキスト ボックス 519"/>
        <xdr:cNvSpPr txBox="1"/>
      </xdr:nvSpPr>
      <xdr:spPr>
        <a:xfrm>
          <a:off x="15246427" y="66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67519</xdr:rowOff>
    </xdr:from>
    <xdr:to>
      <xdr:col>21</xdr:col>
      <xdr:colOff>212725</xdr:colOff>
      <xdr:row>38</xdr:row>
      <xdr:rowOff>169119</xdr:rowOff>
    </xdr:to>
    <xdr:sp macro="" textlink="">
      <xdr:nvSpPr>
        <xdr:cNvPr id="521" name="円/楕円 520"/>
        <xdr:cNvSpPr/>
      </xdr:nvSpPr>
      <xdr:spPr>
        <a:xfrm>
          <a:off x="14541500" y="65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160246</xdr:rowOff>
    </xdr:from>
    <xdr:ext cx="469744" cy="259045"/>
    <xdr:sp macro="" textlink="">
      <xdr:nvSpPr>
        <xdr:cNvPr id="522" name="テキスト ボックス 521"/>
        <xdr:cNvSpPr txBox="1"/>
      </xdr:nvSpPr>
      <xdr:spPr>
        <a:xfrm>
          <a:off x="14357427" y="66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50966</xdr:rowOff>
    </xdr:from>
    <xdr:to>
      <xdr:col>20</xdr:col>
      <xdr:colOff>9525</xdr:colOff>
      <xdr:row>38</xdr:row>
      <xdr:rowOff>152566</xdr:rowOff>
    </xdr:to>
    <xdr:sp macro="" textlink="">
      <xdr:nvSpPr>
        <xdr:cNvPr id="523" name="円/楕円 522"/>
        <xdr:cNvSpPr/>
      </xdr:nvSpPr>
      <xdr:spPr>
        <a:xfrm>
          <a:off x="13652500" y="65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169093</xdr:rowOff>
    </xdr:from>
    <xdr:ext cx="534377" cy="259045"/>
    <xdr:sp macro="" textlink="">
      <xdr:nvSpPr>
        <xdr:cNvPr id="524" name="テキスト ボックス 523"/>
        <xdr:cNvSpPr txBox="1"/>
      </xdr:nvSpPr>
      <xdr:spPr>
        <a:xfrm>
          <a:off x="13436111" y="634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50802</xdr:rowOff>
    </xdr:from>
    <xdr:to>
      <xdr:col>18</xdr:col>
      <xdr:colOff>492125</xdr:colOff>
      <xdr:row>38</xdr:row>
      <xdr:rowOff>152402</xdr:rowOff>
    </xdr:to>
    <xdr:sp macro="" textlink="">
      <xdr:nvSpPr>
        <xdr:cNvPr id="525" name="円/楕円 524"/>
        <xdr:cNvSpPr/>
      </xdr:nvSpPr>
      <xdr:spPr>
        <a:xfrm>
          <a:off x="12763500" y="65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168929</xdr:rowOff>
    </xdr:from>
    <xdr:ext cx="534377" cy="259045"/>
    <xdr:sp macro="" textlink="">
      <xdr:nvSpPr>
        <xdr:cNvPr id="526" name="テキスト ボックス 525"/>
        <xdr:cNvSpPr txBox="1"/>
      </xdr:nvSpPr>
      <xdr:spPr>
        <a:xfrm>
          <a:off x="12547111" y="634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166115</xdr:rowOff>
    </xdr:from>
    <xdr:to>
      <xdr:col>23</xdr:col>
      <xdr:colOff>517525</xdr:colOff>
      <xdr:row>76</xdr:row>
      <xdr:rowOff>8666</xdr:rowOff>
    </xdr:to>
    <xdr:cxnSp macro="">
      <xdr:nvCxnSpPr>
        <xdr:cNvPr id="600" name="直線コネクタ 599"/>
        <xdr:cNvCxnSpPr/>
      </xdr:nvCxnSpPr>
      <xdr:spPr>
        <a:xfrm flipV="1">
          <a:off x="15481300" y="13024865"/>
          <a:ext cx="8382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8666</xdr:rowOff>
    </xdr:from>
    <xdr:to>
      <xdr:col>22</xdr:col>
      <xdr:colOff>365125</xdr:colOff>
      <xdr:row>76</xdr:row>
      <xdr:rowOff>14901</xdr:rowOff>
    </xdr:to>
    <xdr:cxnSp macro="">
      <xdr:nvCxnSpPr>
        <xdr:cNvPr id="603" name="直線コネクタ 602"/>
        <xdr:cNvCxnSpPr/>
      </xdr:nvCxnSpPr>
      <xdr:spPr>
        <a:xfrm flipV="1">
          <a:off x="14592300" y="13038866"/>
          <a:ext cx="8890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171183</xdr:rowOff>
    </xdr:from>
    <xdr:to>
      <xdr:col>21</xdr:col>
      <xdr:colOff>161925</xdr:colOff>
      <xdr:row>76</xdr:row>
      <xdr:rowOff>14901</xdr:rowOff>
    </xdr:to>
    <xdr:cxnSp macro="">
      <xdr:nvCxnSpPr>
        <xdr:cNvPr id="606" name="直線コネクタ 605"/>
        <xdr:cNvCxnSpPr/>
      </xdr:nvCxnSpPr>
      <xdr:spPr>
        <a:xfrm>
          <a:off x="13703300" y="13029933"/>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151571</xdr:rowOff>
    </xdr:from>
    <xdr:to>
      <xdr:col>19</xdr:col>
      <xdr:colOff>644525</xdr:colOff>
      <xdr:row>75</xdr:row>
      <xdr:rowOff>171183</xdr:rowOff>
    </xdr:to>
    <xdr:cxnSp macro="">
      <xdr:nvCxnSpPr>
        <xdr:cNvPr id="609" name="直線コネクタ 608"/>
        <xdr:cNvCxnSpPr/>
      </xdr:nvCxnSpPr>
      <xdr:spPr>
        <a:xfrm>
          <a:off x="12814300" y="13010321"/>
          <a:ext cx="889000" cy="1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115315</xdr:rowOff>
    </xdr:from>
    <xdr:to>
      <xdr:col>23</xdr:col>
      <xdr:colOff>568325</xdr:colOff>
      <xdr:row>76</xdr:row>
      <xdr:rowOff>45464</xdr:rowOff>
    </xdr:to>
    <xdr:sp macro="" textlink="">
      <xdr:nvSpPr>
        <xdr:cNvPr id="619" name="円/楕円 618"/>
        <xdr:cNvSpPr/>
      </xdr:nvSpPr>
      <xdr:spPr>
        <a:xfrm>
          <a:off x="16268700" y="12974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93742</xdr:rowOff>
    </xdr:from>
    <xdr:ext cx="534377" cy="259045"/>
    <xdr:sp macro="" textlink="">
      <xdr:nvSpPr>
        <xdr:cNvPr id="620" name="公債費該当値テキスト"/>
        <xdr:cNvSpPr txBox="1"/>
      </xdr:nvSpPr>
      <xdr:spPr>
        <a:xfrm>
          <a:off x="16370300" y="1295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65,378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129316</xdr:rowOff>
    </xdr:from>
    <xdr:to>
      <xdr:col>22</xdr:col>
      <xdr:colOff>415925</xdr:colOff>
      <xdr:row>76</xdr:row>
      <xdr:rowOff>59466</xdr:rowOff>
    </xdr:to>
    <xdr:sp macro="" textlink="">
      <xdr:nvSpPr>
        <xdr:cNvPr id="621" name="円/楕円 620"/>
        <xdr:cNvSpPr/>
      </xdr:nvSpPr>
      <xdr:spPr>
        <a:xfrm>
          <a:off x="15430500" y="129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50593</xdr:rowOff>
    </xdr:from>
    <xdr:ext cx="534377" cy="259045"/>
    <xdr:sp macro="" textlink="">
      <xdr:nvSpPr>
        <xdr:cNvPr id="622" name="テキスト ボックス 621"/>
        <xdr:cNvSpPr txBox="1"/>
      </xdr:nvSpPr>
      <xdr:spPr>
        <a:xfrm>
          <a:off x="15214111" y="1308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62,928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135551</xdr:rowOff>
    </xdr:from>
    <xdr:to>
      <xdr:col>21</xdr:col>
      <xdr:colOff>212725</xdr:colOff>
      <xdr:row>76</xdr:row>
      <xdr:rowOff>65701</xdr:rowOff>
    </xdr:to>
    <xdr:sp macro="" textlink="">
      <xdr:nvSpPr>
        <xdr:cNvPr id="623" name="円/楕円 622"/>
        <xdr:cNvSpPr/>
      </xdr:nvSpPr>
      <xdr:spPr>
        <a:xfrm>
          <a:off x="14541500" y="129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56828</xdr:rowOff>
    </xdr:from>
    <xdr:ext cx="534377" cy="259045"/>
    <xdr:sp macro="" textlink="">
      <xdr:nvSpPr>
        <xdr:cNvPr id="624" name="テキスト ボックス 623"/>
        <xdr:cNvSpPr txBox="1"/>
      </xdr:nvSpPr>
      <xdr:spPr>
        <a:xfrm>
          <a:off x="14325111" y="1308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120384</xdr:rowOff>
    </xdr:from>
    <xdr:to>
      <xdr:col>20</xdr:col>
      <xdr:colOff>9525</xdr:colOff>
      <xdr:row>76</xdr:row>
      <xdr:rowOff>50533</xdr:rowOff>
    </xdr:to>
    <xdr:sp macro="" textlink="">
      <xdr:nvSpPr>
        <xdr:cNvPr id="625" name="円/楕円 624"/>
        <xdr:cNvSpPr/>
      </xdr:nvSpPr>
      <xdr:spPr>
        <a:xfrm>
          <a:off x="13652500" y="12979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41660</xdr:rowOff>
    </xdr:from>
    <xdr:ext cx="534377" cy="259045"/>
    <xdr:sp macro="" textlink="">
      <xdr:nvSpPr>
        <xdr:cNvPr id="626" name="テキスト ボックス 625"/>
        <xdr:cNvSpPr txBox="1"/>
      </xdr:nvSpPr>
      <xdr:spPr>
        <a:xfrm>
          <a:off x="13436111" y="1307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100770</xdr:rowOff>
    </xdr:from>
    <xdr:to>
      <xdr:col>18</xdr:col>
      <xdr:colOff>492125</xdr:colOff>
      <xdr:row>76</xdr:row>
      <xdr:rowOff>30919</xdr:rowOff>
    </xdr:to>
    <xdr:sp macro="" textlink="">
      <xdr:nvSpPr>
        <xdr:cNvPr id="627" name="円/楕円 626"/>
        <xdr:cNvSpPr/>
      </xdr:nvSpPr>
      <xdr:spPr>
        <a:xfrm>
          <a:off x="12763500" y="129595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22048</xdr:rowOff>
    </xdr:from>
    <xdr:ext cx="534377" cy="259045"/>
    <xdr:sp macro="" textlink="">
      <xdr:nvSpPr>
        <xdr:cNvPr id="628" name="テキスト ボックス 627"/>
        <xdr:cNvSpPr txBox="1"/>
      </xdr:nvSpPr>
      <xdr:spPr>
        <a:xfrm>
          <a:off x="12547111" y="130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125814</xdr:rowOff>
    </xdr:from>
    <xdr:to>
      <xdr:col>23</xdr:col>
      <xdr:colOff>517525</xdr:colOff>
      <xdr:row>98</xdr:row>
      <xdr:rowOff>134541</xdr:rowOff>
    </xdr:to>
    <xdr:cxnSp macro="">
      <xdr:nvCxnSpPr>
        <xdr:cNvPr id="655" name="直線コネクタ 654"/>
        <xdr:cNvCxnSpPr/>
      </xdr:nvCxnSpPr>
      <xdr:spPr>
        <a:xfrm>
          <a:off x="15481300" y="16927914"/>
          <a:ext cx="838200" cy="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125814</xdr:rowOff>
    </xdr:from>
    <xdr:to>
      <xdr:col>22</xdr:col>
      <xdr:colOff>365125</xdr:colOff>
      <xdr:row>98</xdr:row>
      <xdr:rowOff>130530</xdr:rowOff>
    </xdr:to>
    <xdr:cxnSp macro="">
      <xdr:nvCxnSpPr>
        <xdr:cNvPr id="658" name="直線コネクタ 657"/>
        <xdr:cNvCxnSpPr/>
      </xdr:nvCxnSpPr>
      <xdr:spPr>
        <a:xfrm flipV="1">
          <a:off x="14592300" y="16927914"/>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124871</xdr:rowOff>
    </xdr:from>
    <xdr:to>
      <xdr:col>21</xdr:col>
      <xdr:colOff>161925</xdr:colOff>
      <xdr:row>98</xdr:row>
      <xdr:rowOff>130530</xdr:rowOff>
    </xdr:to>
    <xdr:cxnSp macro="">
      <xdr:nvCxnSpPr>
        <xdr:cNvPr id="661" name="直線コネクタ 660"/>
        <xdr:cNvCxnSpPr/>
      </xdr:nvCxnSpPr>
      <xdr:spPr>
        <a:xfrm>
          <a:off x="13703300" y="16926971"/>
          <a:ext cx="8890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42239</xdr:rowOff>
    </xdr:from>
    <xdr:to>
      <xdr:col>21</xdr:col>
      <xdr:colOff>212725</xdr:colOff>
      <xdr:row>98</xdr:row>
      <xdr:rowOff>143839</xdr:rowOff>
    </xdr:to>
    <xdr:sp macro="" textlink="">
      <xdr:nvSpPr>
        <xdr:cNvPr id="662" name="フローチャート : 判断 661"/>
        <xdr:cNvSpPr/>
      </xdr:nvSpPr>
      <xdr:spPr>
        <a:xfrm>
          <a:off x="1454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160366</xdr:rowOff>
    </xdr:from>
    <xdr:ext cx="599010" cy="259045"/>
    <xdr:sp macro="" textlink="">
      <xdr:nvSpPr>
        <xdr:cNvPr id="663" name="テキスト ボックス 662"/>
        <xdr:cNvSpPr txBox="1"/>
      </xdr:nvSpPr>
      <xdr:spPr>
        <a:xfrm>
          <a:off x="14292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124871</xdr:rowOff>
    </xdr:from>
    <xdr:to>
      <xdr:col>19</xdr:col>
      <xdr:colOff>644525</xdr:colOff>
      <xdr:row>98</xdr:row>
      <xdr:rowOff>128925</xdr:rowOff>
    </xdr:to>
    <xdr:cxnSp macro="">
      <xdr:nvCxnSpPr>
        <xdr:cNvPr id="664" name="直線コネクタ 663"/>
        <xdr:cNvCxnSpPr/>
      </xdr:nvCxnSpPr>
      <xdr:spPr>
        <a:xfrm flipV="1">
          <a:off x="12814300" y="16926971"/>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70188</xdr:rowOff>
    </xdr:from>
    <xdr:to>
      <xdr:col>20</xdr:col>
      <xdr:colOff>9525</xdr:colOff>
      <xdr:row>99</xdr:row>
      <xdr:rowOff>338</xdr:rowOff>
    </xdr:to>
    <xdr:sp macro="" textlink="">
      <xdr:nvSpPr>
        <xdr:cNvPr id="665" name="フローチャート : 判断 664"/>
        <xdr:cNvSpPr/>
      </xdr:nvSpPr>
      <xdr:spPr>
        <a:xfrm>
          <a:off x="13652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16865</xdr:rowOff>
    </xdr:from>
    <xdr:ext cx="534377" cy="259045"/>
    <xdr:sp macro="" textlink="">
      <xdr:nvSpPr>
        <xdr:cNvPr id="666" name="テキスト ボックス 665"/>
        <xdr:cNvSpPr txBox="1"/>
      </xdr:nvSpPr>
      <xdr:spPr>
        <a:xfrm>
          <a:off x="13436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70439</xdr:rowOff>
    </xdr:from>
    <xdr:to>
      <xdr:col>18</xdr:col>
      <xdr:colOff>492125</xdr:colOff>
      <xdr:row>99</xdr:row>
      <xdr:rowOff>589</xdr:rowOff>
    </xdr:to>
    <xdr:sp macro="" textlink="">
      <xdr:nvSpPr>
        <xdr:cNvPr id="667" name="フローチャート : 判断 666"/>
        <xdr:cNvSpPr/>
      </xdr:nvSpPr>
      <xdr:spPr>
        <a:xfrm>
          <a:off x="12763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17116</xdr:rowOff>
    </xdr:from>
    <xdr:ext cx="534377" cy="259045"/>
    <xdr:sp macro="" textlink="">
      <xdr:nvSpPr>
        <xdr:cNvPr id="668" name="テキスト ボックス 667"/>
        <xdr:cNvSpPr txBox="1"/>
      </xdr:nvSpPr>
      <xdr:spPr>
        <a:xfrm>
          <a:off x="12547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83741</xdr:rowOff>
    </xdr:from>
    <xdr:to>
      <xdr:col>23</xdr:col>
      <xdr:colOff>568325</xdr:colOff>
      <xdr:row>99</xdr:row>
      <xdr:rowOff>13891</xdr:rowOff>
    </xdr:to>
    <xdr:sp macro="" textlink="">
      <xdr:nvSpPr>
        <xdr:cNvPr id="674" name="円/楕円 673"/>
        <xdr:cNvSpPr/>
      </xdr:nvSpPr>
      <xdr:spPr>
        <a:xfrm>
          <a:off x="16268700" y="1688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51780</xdr:rowOff>
    </xdr:from>
    <xdr:ext cx="534377" cy="259045"/>
    <xdr:sp macro="" textlink="">
      <xdr:nvSpPr>
        <xdr:cNvPr id="675" name="積立金該当値テキスト"/>
        <xdr:cNvSpPr txBox="1"/>
      </xdr:nvSpPr>
      <xdr:spPr>
        <a:xfrm>
          <a:off x="16370300" y="1685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11,286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75014</xdr:rowOff>
    </xdr:from>
    <xdr:to>
      <xdr:col>22</xdr:col>
      <xdr:colOff>415925</xdr:colOff>
      <xdr:row>99</xdr:row>
      <xdr:rowOff>5164</xdr:rowOff>
    </xdr:to>
    <xdr:sp macro="" textlink="">
      <xdr:nvSpPr>
        <xdr:cNvPr id="676" name="円/楕円 675"/>
        <xdr:cNvSpPr/>
      </xdr:nvSpPr>
      <xdr:spPr>
        <a:xfrm>
          <a:off x="15430500" y="168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167741</xdr:rowOff>
    </xdr:from>
    <xdr:ext cx="534377" cy="259045"/>
    <xdr:sp macro="" textlink="">
      <xdr:nvSpPr>
        <xdr:cNvPr id="677" name="テキスト ボックス 676"/>
        <xdr:cNvSpPr txBox="1"/>
      </xdr:nvSpPr>
      <xdr:spPr>
        <a:xfrm>
          <a:off x="15214111" y="1696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79730</xdr:rowOff>
    </xdr:from>
    <xdr:to>
      <xdr:col>21</xdr:col>
      <xdr:colOff>212725</xdr:colOff>
      <xdr:row>99</xdr:row>
      <xdr:rowOff>9880</xdr:rowOff>
    </xdr:to>
    <xdr:sp macro="" textlink="">
      <xdr:nvSpPr>
        <xdr:cNvPr id="678" name="円/楕円 677"/>
        <xdr:cNvSpPr/>
      </xdr:nvSpPr>
      <xdr:spPr>
        <a:xfrm>
          <a:off x="14541500" y="168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1007</xdr:rowOff>
    </xdr:from>
    <xdr:ext cx="534377" cy="259045"/>
    <xdr:sp macro="" textlink="">
      <xdr:nvSpPr>
        <xdr:cNvPr id="679" name="テキスト ボックス 678"/>
        <xdr:cNvSpPr txBox="1"/>
      </xdr:nvSpPr>
      <xdr:spPr>
        <a:xfrm>
          <a:off x="14325111" y="1697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20,057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74071</xdr:rowOff>
    </xdr:from>
    <xdr:to>
      <xdr:col>20</xdr:col>
      <xdr:colOff>9525</xdr:colOff>
      <xdr:row>99</xdr:row>
      <xdr:rowOff>4221</xdr:rowOff>
    </xdr:to>
    <xdr:sp macro="" textlink="">
      <xdr:nvSpPr>
        <xdr:cNvPr id="680" name="円/楕円 679"/>
        <xdr:cNvSpPr/>
      </xdr:nvSpPr>
      <xdr:spPr>
        <a:xfrm>
          <a:off x="13652500" y="1687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166798</xdr:rowOff>
    </xdr:from>
    <xdr:ext cx="534377" cy="259045"/>
    <xdr:sp macro="" textlink="">
      <xdr:nvSpPr>
        <xdr:cNvPr id="681" name="テキスト ボックス 680"/>
        <xdr:cNvSpPr txBox="1"/>
      </xdr:nvSpPr>
      <xdr:spPr>
        <a:xfrm>
          <a:off x="13436111" y="1696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78125</xdr:rowOff>
    </xdr:from>
    <xdr:to>
      <xdr:col>18</xdr:col>
      <xdr:colOff>492125</xdr:colOff>
      <xdr:row>99</xdr:row>
      <xdr:rowOff>8275</xdr:rowOff>
    </xdr:to>
    <xdr:sp macro="" textlink="">
      <xdr:nvSpPr>
        <xdr:cNvPr id="682" name="円/楕円 681"/>
        <xdr:cNvSpPr/>
      </xdr:nvSpPr>
      <xdr:spPr>
        <a:xfrm>
          <a:off x="12763500" y="168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170852</xdr:rowOff>
    </xdr:from>
    <xdr:ext cx="534377" cy="259045"/>
    <xdr:sp macro="" textlink="">
      <xdr:nvSpPr>
        <xdr:cNvPr id="683" name="テキスト ボックス 682"/>
        <xdr:cNvSpPr txBox="1"/>
      </xdr:nvSpPr>
      <xdr:spPr>
        <a:xfrm>
          <a:off x="12547111" y="169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38151</xdr:rowOff>
    </xdr:from>
    <xdr:to>
      <xdr:col>29</xdr:col>
      <xdr:colOff>568325</xdr:colOff>
      <xdr:row>38</xdr:row>
      <xdr:rowOff>139751</xdr:rowOff>
    </xdr:to>
    <xdr:sp macro="" textlink="">
      <xdr:nvSpPr>
        <xdr:cNvPr id="717" name="フローチャート : 判断 716"/>
        <xdr:cNvSpPr/>
      </xdr:nvSpPr>
      <xdr:spPr>
        <a:xfrm>
          <a:off x="20383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156278</xdr:rowOff>
    </xdr:from>
    <xdr:ext cx="469744" cy="259045"/>
    <xdr:sp macro="" textlink="">
      <xdr:nvSpPr>
        <xdr:cNvPr id="718" name="テキスト ボックス 717"/>
        <xdr:cNvSpPr txBox="1"/>
      </xdr:nvSpPr>
      <xdr:spPr>
        <a:xfrm>
          <a:off x="20199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16342</xdr:rowOff>
    </xdr:from>
    <xdr:to>
      <xdr:col>28</xdr:col>
      <xdr:colOff>365125</xdr:colOff>
      <xdr:row>38</xdr:row>
      <xdr:rowOff>117942</xdr:rowOff>
    </xdr:to>
    <xdr:sp macro="" textlink="">
      <xdr:nvSpPr>
        <xdr:cNvPr id="720" name="フローチャート : 判断 719"/>
        <xdr:cNvSpPr/>
      </xdr:nvSpPr>
      <xdr:spPr>
        <a:xfrm>
          <a:off x="19494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134469</xdr:rowOff>
    </xdr:from>
    <xdr:ext cx="469744" cy="259045"/>
    <xdr:sp macro="" textlink="">
      <xdr:nvSpPr>
        <xdr:cNvPr id="721" name="テキスト ボックス 720"/>
        <xdr:cNvSpPr txBox="1"/>
      </xdr:nvSpPr>
      <xdr:spPr>
        <a:xfrm>
          <a:off x="19310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22" name="フローチャート : 判断 721"/>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146448</xdr:rowOff>
    </xdr:from>
    <xdr:ext cx="469744" cy="259045"/>
    <xdr:sp macro="" textlink="">
      <xdr:nvSpPr>
        <xdr:cNvPr id="723" name="テキスト ボックス 722"/>
        <xdr:cNvSpPr txBox="1"/>
      </xdr:nvSpPr>
      <xdr:spPr>
        <a:xfrm>
          <a:off x="18421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33504</xdr:rowOff>
    </xdr:from>
    <xdr:to>
      <xdr:col>32</xdr:col>
      <xdr:colOff>187325</xdr:colOff>
      <xdr:row>59</xdr:row>
      <xdr:rowOff>33820</xdr:rowOff>
    </xdr:to>
    <xdr:cxnSp macro="">
      <xdr:nvCxnSpPr>
        <xdr:cNvPr id="767" name="直線コネクタ 766"/>
        <xdr:cNvCxnSpPr/>
      </xdr:nvCxnSpPr>
      <xdr:spPr>
        <a:xfrm>
          <a:off x="21323300" y="10149054"/>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33504</xdr:rowOff>
    </xdr:from>
    <xdr:to>
      <xdr:col>31</xdr:col>
      <xdr:colOff>34925</xdr:colOff>
      <xdr:row>59</xdr:row>
      <xdr:rowOff>33652</xdr:rowOff>
    </xdr:to>
    <xdr:cxnSp macro="">
      <xdr:nvCxnSpPr>
        <xdr:cNvPr id="770" name="直線コネクタ 769"/>
        <xdr:cNvCxnSpPr/>
      </xdr:nvCxnSpPr>
      <xdr:spPr>
        <a:xfrm flipV="1">
          <a:off x="20434300" y="10149054"/>
          <a:ext cx="8890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33652</xdr:rowOff>
    </xdr:from>
    <xdr:to>
      <xdr:col>29</xdr:col>
      <xdr:colOff>517525</xdr:colOff>
      <xdr:row>59</xdr:row>
      <xdr:rowOff>33771</xdr:rowOff>
    </xdr:to>
    <xdr:cxnSp macro="">
      <xdr:nvCxnSpPr>
        <xdr:cNvPr id="773" name="直線コネクタ 772"/>
        <xdr:cNvCxnSpPr/>
      </xdr:nvCxnSpPr>
      <xdr:spPr>
        <a:xfrm flipV="1">
          <a:off x="19545300" y="10149202"/>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154032</xdr:rowOff>
    </xdr:from>
    <xdr:to>
      <xdr:col>29</xdr:col>
      <xdr:colOff>568325</xdr:colOff>
      <xdr:row>59</xdr:row>
      <xdr:rowOff>84182</xdr:rowOff>
    </xdr:to>
    <xdr:sp macro="" textlink="">
      <xdr:nvSpPr>
        <xdr:cNvPr id="774" name="フローチャート : 判断 773"/>
        <xdr:cNvSpPr/>
      </xdr:nvSpPr>
      <xdr:spPr>
        <a:xfrm>
          <a:off x="20383500" y="100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100709</xdr:rowOff>
    </xdr:from>
    <xdr:ext cx="469744" cy="259045"/>
    <xdr:sp macro="" textlink="">
      <xdr:nvSpPr>
        <xdr:cNvPr id="775" name="テキスト ボックス 774"/>
        <xdr:cNvSpPr txBox="1"/>
      </xdr:nvSpPr>
      <xdr:spPr>
        <a:xfrm>
          <a:off x="20199427" y="98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33771</xdr:rowOff>
    </xdr:from>
    <xdr:to>
      <xdr:col>28</xdr:col>
      <xdr:colOff>314325</xdr:colOff>
      <xdr:row>59</xdr:row>
      <xdr:rowOff>33813</xdr:rowOff>
    </xdr:to>
    <xdr:cxnSp macro="">
      <xdr:nvCxnSpPr>
        <xdr:cNvPr id="776" name="直線コネクタ 775"/>
        <xdr:cNvCxnSpPr/>
      </xdr:nvCxnSpPr>
      <xdr:spPr>
        <a:xfrm flipV="1">
          <a:off x="18656300" y="10149321"/>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153884</xdr:rowOff>
    </xdr:from>
    <xdr:to>
      <xdr:col>28</xdr:col>
      <xdr:colOff>365125</xdr:colOff>
      <xdr:row>59</xdr:row>
      <xdr:rowOff>84034</xdr:rowOff>
    </xdr:to>
    <xdr:sp macro="" textlink="">
      <xdr:nvSpPr>
        <xdr:cNvPr id="777" name="フローチャート : 判断 776"/>
        <xdr:cNvSpPr/>
      </xdr:nvSpPr>
      <xdr:spPr>
        <a:xfrm>
          <a:off x="19494500" y="100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100561</xdr:rowOff>
    </xdr:from>
    <xdr:ext cx="469744" cy="259045"/>
    <xdr:sp macro="" textlink="">
      <xdr:nvSpPr>
        <xdr:cNvPr id="778" name="テキスト ボックス 777"/>
        <xdr:cNvSpPr txBox="1"/>
      </xdr:nvSpPr>
      <xdr:spPr>
        <a:xfrm>
          <a:off x="19310427" y="987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152440</xdr:rowOff>
    </xdr:from>
    <xdr:to>
      <xdr:col>27</xdr:col>
      <xdr:colOff>161925</xdr:colOff>
      <xdr:row>59</xdr:row>
      <xdr:rowOff>82590</xdr:rowOff>
    </xdr:to>
    <xdr:sp macro="" textlink="">
      <xdr:nvSpPr>
        <xdr:cNvPr id="779" name="フローチャート : 判断 778"/>
        <xdr:cNvSpPr/>
      </xdr:nvSpPr>
      <xdr:spPr>
        <a:xfrm>
          <a:off x="18605500" y="100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99117</xdr:rowOff>
    </xdr:from>
    <xdr:ext cx="469744" cy="259045"/>
    <xdr:sp macro="" textlink="">
      <xdr:nvSpPr>
        <xdr:cNvPr id="780" name="テキスト ボックス 779"/>
        <xdr:cNvSpPr txBox="1"/>
      </xdr:nvSpPr>
      <xdr:spPr>
        <a:xfrm>
          <a:off x="18421427" y="987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154470</xdr:rowOff>
    </xdr:from>
    <xdr:to>
      <xdr:col>32</xdr:col>
      <xdr:colOff>238125</xdr:colOff>
      <xdr:row>59</xdr:row>
      <xdr:rowOff>84620</xdr:rowOff>
    </xdr:to>
    <xdr:sp macro="" textlink="">
      <xdr:nvSpPr>
        <xdr:cNvPr id="786" name="円/楕円 785"/>
        <xdr:cNvSpPr/>
      </xdr:nvSpPr>
      <xdr:spPr>
        <a:xfrm>
          <a:off x="22110700" y="100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469744" cy="259045"/>
    <xdr:sp macro="" textlink="">
      <xdr:nvSpPr>
        <xdr:cNvPr id="787" name="貸付金該当値テキスト"/>
        <xdr:cNvSpPr txBox="1"/>
      </xdr:nvSpPr>
      <xdr:spPr>
        <a:xfrm>
          <a:off x="22212300" y="100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154154</xdr:rowOff>
    </xdr:from>
    <xdr:to>
      <xdr:col>31</xdr:col>
      <xdr:colOff>85725</xdr:colOff>
      <xdr:row>59</xdr:row>
      <xdr:rowOff>84304</xdr:rowOff>
    </xdr:to>
    <xdr:sp macro="" textlink="">
      <xdr:nvSpPr>
        <xdr:cNvPr id="788" name="円/楕円 787"/>
        <xdr:cNvSpPr/>
      </xdr:nvSpPr>
      <xdr:spPr>
        <a:xfrm>
          <a:off x="21272500" y="100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75431</xdr:rowOff>
    </xdr:from>
    <xdr:ext cx="469744" cy="259045"/>
    <xdr:sp macro="" textlink="">
      <xdr:nvSpPr>
        <xdr:cNvPr id="789" name="テキスト ボックス 788"/>
        <xdr:cNvSpPr txBox="1"/>
      </xdr:nvSpPr>
      <xdr:spPr>
        <a:xfrm>
          <a:off x="21088427" y="1019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154302</xdr:rowOff>
    </xdr:from>
    <xdr:to>
      <xdr:col>29</xdr:col>
      <xdr:colOff>568325</xdr:colOff>
      <xdr:row>59</xdr:row>
      <xdr:rowOff>84452</xdr:rowOff>
    </xdr:to>
    <xdr:sp macro="" textlink="">
      <xdr:nvSpPr>
        <xdr:cNvPr id="790" name="円/楕円 789"/>
        <xdr:cNvSpPr/>
      </xdr:nvSpPr>
      <xdr:spPr>
        <a:xfrm>
          <a:off x="20383500" y="100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75579</xdr:rowOff>
    </xdr:from>
    <xdr:ext cx="469744" cy="259045"/>
    <xdr:sp macro="" textlink="">
      <xdr:nvSpPr>
        <xdr:cNvPr id="791" name="テキスト ボックス 790"/>
        <xdr:cNvSpPr txBox="1"/>
      </xdr:nvSpPr>
      <xdr:spPr>
        <a:xfrm>
          <a:off x="20199427" y="101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154421</xdr:rowOff>
    </xdr:from>
    <xdr:to>
      <xdr:col>28</xdr:col>
      <xdr:colOff>365125</xdr:colOff>
      <xdr:row>59</xdr:row>
      <xdr:rowOff>84571</xdr:rowOff>
    </xdr:to>
    <xdr:sp macro="" textlink="">
      <xdr:nvSpPr>
        <xdr:cNvPr id="792" name="円/楕円 791"/>
        <xdr:cNvSpPr/>
      </xdr:nvSpPr>
      <xdr:spPr>
        <a:xfrm>
          <a:off x="19494500" y="100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75698</xdr:rowOff>
    </xdr:from>
    <xdr:ext cx="469744" cy="259045"/>
    <xdr:sp macro="" textlink="">
      <xdr:nvSpPr>
        <xdr:cNvPr id="793" name="テキスト ボックス 792"/>
        <xdr:cNvSpPr txBox="1"/>
      </xdr:nvSpPr>
      <xdr:spPr>
        <a:xfrm>
          <a:off x="19310427" y="1019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154463</xdr:rowOff>
    </xdr:from>
    <xdr:to>
      <xdr:col>27</xdr:col>
      <xdr:colOff>161925</xdr:colOff>
      <xdr:row>59</xdr:row>
      <xdr:rowOff>84613</xdr:rowOff>
    </xdr:to>
    <xdr:sp macro="" textlink="">
      <xdr:nvSpPr>
        <xdr:cNvPr id="794" name="円/楕円 793"/>
        <xdr:cNvSpPr/>
      </xdr:nvSpPr>
      <xdr:spPr>
        <a:xfrm>
          <a:off x="18605500" y="1009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75740</xdr:rowOff>
    </xdr:from>
    <xdr:ext cx="469744" cy="259045"/>
    <xdr:sp macro="" textlink="">
      <xdr:nvSpPr>
        <xdr:cNvPr id="795" name="テキスト ボックス 794"/>
        <xdr:cNvSpPr txBox="1"/>
      </xdr:nvSpPr>
      <xdr:spPr>
        <a:xfrm>
          <a:off x="18421427" y="1019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33369</xdr:rowOff>
    </xdr:from>
    <xdr:to>
      <xdr:col>32</xdr:col>
      <xdr:colOff>187325</xdr:colOff>
      <xdr:row>78</xdr:row>
      <xdr:rowOff>48205</xdr:rowOff>
    </xdr:to>
    <xdr:cxnSp macro="">
      <xdr:nvCxnSpPr>
        <xdr:cNvPr id="827" name="直線コネクタ 826"/>
        <xdr:cNvCxnSpPr/>
      </xdr:nvCxnSpPr>
      <xdr:spPr>
        <a:xfrm flipV="1">
          <a:off x="21323300" y="13406469"/>
          <a:ext cx="8382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48205</xdr:rowOff>
    </xdr:from>
    <xdr:to>
      <xdr:col>31</xdr:col>
      <xdr:colOff>34925</xdr:colOff>
      <xdr:row>78</xdr:row>
      <xdr:rowOff>69171</xdr:rowOff>
    </xdr:to>
    <xdr:cxnSp macro="">
      <xdr:nvCxnSpPr>
        <xdr:cNvPr id="830" name="直線コネクタ 829"/>
        <xdr:cNvCxnSpPr/>
      </xdr:nvCxnSpPr>
      <xdr:spPr>
        <a:xfrm flipV="1">
          <a:off x="20434300" y="13421305"/>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69171</xdr:rowOff>
    </xdr:from>
    <xdr:to>
      <xdr:col>29</xdr:col>
      <xdr:colOff>517525</xdr:colOff>
      <xdr:row>78</xdr:row>
      <xdr:rowOff>91531</xdr:rowOff>
    </xdr:to>
    <xdr:cxnSp macro="">
      <xdr:nvCxnSpPr>
        <xdr:cNvPr id="833" name="直線コネクタ 832"/>
        <xdr:cNvCxnSpPr/>
      </xdr:nvCxnSpPr>
      <xdr:spPr>
        <a:xfrm flipV="1">
          <a:off x="19545300" y="13442271"/>
          <a:ext cx="889000" cy="2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125149</xdr:rowOff>
    </xdr:from>
    <xdr:to>
      <xdr:col>29</xdr:col>
      <xdr:colOff>568325</xdr:colOff>
      <xdr:row>77</xdr:row>
      <xdr:rowOff>55299</xdr:rowOff>
    </xdr:to>
    <xdr:sp macro="" textlink="">
      <xdr:nvSpPr>
        <xdr:cNvPr id="834" name="フローチャート : 判断 833"/>
        <xdr:cNvSpPr/>
      </xdr:nvSpPr>
      <xdr:spPr>
        <a:xfrm>
          <a:off x="20383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71827</xdr:rowOff>
    </xdr:from>
    <xdr:ext cx="534377" cy="259045"/>
    <xdr:sp macro="" textlink="">
      <xdr:nvSpPr>
        <xdr:cNvPr id="835" name="テキスト ボックス 834"/>
        <xdr:cNvSpPr txBox="1"/>
      </xdr:nvSpPr>
      <xdr:spPr>
        <a:xfrm>
          <a:off x="20167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83987</xdr:rowOff>
    </xdr:from>
    <xdr:to>
      <xdr:col>28</xdr:col>
      <xdr:colOff>314325</xdr:colOff>
      <xdr:row>78</xdr:row>
      <xdr:rowOff>91531</xdr:rowOff>
    </xdr:to>
    <xdr:cxnSp macro="">
      <xdr:nvCxnSpPr>
        <xdr:cNvPr id="836" name="直線コネクタ 835"/>
        <xdr:cNvCxnSpPr/>
      </xdr:nvCxnSpPr>
      <xdr:spPr>
        <a:xfrm>
          <a:off x="18656300" y="1345708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149893</xdr:rowOff>
    </xdr:from>
    <xdr:to>
      <xdr:col>28</xdr:col>
      <xdr:colOff>365125</xdr:colOff>
      <xdr:row>77</xdr:row>
      <xdr:rowOff>80043</xdr:rowOff>
    </xdr:to>
    <xdr:sp macro="" textlink="">
      <xdr:nvSpPr>
        <xdr:cNvPr id="837" name="フローチャート : 判断 836"/>
        <xdr:cNvSpPr/>
      </xdr:nvSpPr>
      <xdr:spPr>
        <a:xfrm>
          <a:off x="19494500" y="1318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96569</xdr:rowOff>
    </xdr:from>
    <xdr:ext cx="534377" cy="259045"/>
    <xdr:sp macro="" textlink="">
      <xdr:nvSpPr>
        <xdr:cNvPr id="838" name="テキスト ボックス 837"/>
        <xdr:cNvSpPr txBox="1"/>
      </xdr:nvSpPr>
      <xdr:spPr>
        <a:xfrm>
          <a:off x="19278111" y="129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159113</xdr:rowOff>
    </xdr:from>
    <xdr:to>
      <xdr:col>27</xdr:col>
      <xdr:colOff>161925</xdr:colOff>
      <xdr:row>77</xdr:row>
      <xdr:rowOff>89263</xdr:rowOff>
    </xdr:to>
    <xdr:sp macro="" textlink="">
      <xdr:nvSpPr>
        <xdr:cNvPr id="839" name="フローチャート : 判断 838"/>
        <xdr:cNvSpPr/>
      </xdr:nvSpPr>
      <xdr:spPr>
        <a:xfrm>
          <a:off x="18605500" y="1318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105790</xdr:rowOff>
    </xdr:from>
    <xdr:ext cx="534377" cy="259045"/>
    <xdr:sp macro="" textlink="">
      <xdr:nvSpPr>
        <xdr:cNvPr id="840" name="テキスト ボックス 839"/>
        <xdr:cNvSpPr txBox="1"/>
      </xdr:nvSpPr>
      <xdr:spPr>
        <a:xfrm>
          <a:off x="18389111" y="129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154019</xdr:rowOff>
    </xdr:from>
    <xdr:to>
      <xdr:col>32</xdr:col>
      <xdr:colOff>238125</xdr:colOff>
      <xdr:row>78</xdr:row>
      <xdr:rowOff>84169</xdr:rowOff>
    </xdr:to>
    <xdr:sp macro="" textlink="">
      <xdr:nvSpPr>
        <xdr:cNvPr id="846" name="円/楕円 845"/>
        <xdr:cNvSpPr/>
      </xdr:nvSpPr>
      <xdr:spPr>
        <a:xfrm>
          <a:off x="22110700" y="133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132446</xdr:rowOff>
    </xdr:from>
    <xdr:ext cx="534377" cy="259045"/>
    <xdr:sp macro="" textlink="">
      <xdr:nvSpPr>
        <xdr:cNvPr id="847" name="繰出金該当値テキスト"/>
        <xdr:cNvSpPr txBox="1"/>
      </xdr:nvSpPr>
      <xdr:spPr>
        <a:xfrm>
          <a:off x="22212300" y="1333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51,768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168855</xdr:rowOff>
    </xdr:from>
    <xdr:to>
      <xdr:col>31</xdr:col>
      <xdr:colOff>85725</xdr:colOff>
      <xdr:row>78</xdr:row>
      <xdr:rowOff>99005</xdr:rowOff>
    </xdr:to>
    <xdr:sp macro="" textlink="">
      <xdr:nvSpPr>
        <xdr:cNvPr id="848" name="円/楕円 847"/>
        <xdr:cNvSpPr/>
      </xdr:nvSpPr>
      <xdr:spPr>
        <a:xfrm>
          <a:off x="21272500" y="133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90132</xdr:rowOff>
    </xdr:from>
    <xdr:ext cx="534377" cy="259045"/>
    <xdr:sp macro="" textlink="">
      <xdr:nvSpPr>
        <xdr:cNvPr id="849" name="テキスト ボックス 848"/>
        <xdr:cNvSpPr txBox="1"/>
      </xdr:nvSpPr>
      <xdr:spPr>
        <a:xfrm>
          <a:off x="21056111" y="1346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50,405</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18371</xdr:rowOff>
    </xdr:from>
    <xdr:to>
      <xdr:col>29</xdr:col>
      <xdr:colOff>568325</xdr:colOff>
      <xdr:row>78</xdr:row>
      <xdr:rowOff>119971</xdr:rowOff>
    </xdr:to>
    <xdr:sp macro="" textlink="">
      <xdr:nvSpPr>
        <xdr:cNvPr id="850" name="円/楕円 849"/>
        <xdr:cNvSpPr/>
      </xdr:nvSpPr>
      <xdr:spPr>
        <a:xfrm>
          <a:off x="20383500" y="1339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111098</xdr:rowOff>
    </xdr:from>
    <xdr:ext cx="534377" cy="259045"/>
    <xdr:sp macro="" textlink="">
      <xdr:nvSpPr>
        <xdr:cNvPr id="851" name="テキスト ボックス 850"/>
        <xdr:cNvSpPr txBox="1"/>
      </xdr:nvSpPr>
      <xdr:spPr>
        <a:xfrm>
          <a:off x="20167111" y="134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48,479</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40731</xdr:rowOff>
    </xdr:from>
    <xdr:to>
      <xdr:col>28</xdr:col>
      <xdr:colOff>365125</xdr:colOff>
      <xdr:row>78</xdr:row>
      <xdr:rowOff>142331</xdr:rowOff>
    </xdr:to>
    <xdr:sp macro="" textlink="">
      <xdr:nvSpPr>
        <xdr:cNvPr id="852" name="円/楕円 851"/>
        <xdr:cNvSpPr/>
      </xdr:nvSpPr>
      <xdr:spPr>
        <a:xfrm>
          <a:off x="19494500" y="134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133458</xdr:rowOff>
    </xdr:from>
    <xdr:ext cx="534377" cy="259045"/>
    <xdr:sp macro="" textlink="">
      <xdr:nvSpPr>
        <xdr:cNvPr id="853" name="テキスト ボックス 852"/>
        <xdr:cNvSpPr txBox="1"/>
      </xdr:nvSpPr>
      <xdr:spPr>
        <a:xfrm>
          <a:off x="19278111" y="135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33187</xdr:rowOff>
    </xdr:from>
    <xdr:to>
      <xdr:col>27</xdr:col>
      <xdr:colOff>161925</xdr:colOff>
      <xdr:row>78</xdr:row>
      <xdr:rowOff>134787</xdr:rowOff>
    </xdr:to>
    <xdr:sp macro="" textlink="">
      <xdr:nvSpPr>
        <xdr:cNvPr id="854" name="円/楕円 853"/>
        <xdr:cNvSpPr/>
      </xdr:nvSpPr>
      <xdr:spPr>
        <a:xfrm>
          <a:off x="18605500" y="134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125914</xdr:rowOff>
    </xdr:from>
    <xdr:ext cx="534377" cy="259045"/>
    <xdr:sp macro="" textlink="">
      <xdr:nvSpPr>
        <xdr:cNvPr id="855" name="テキスト ボックス 854"/>
        <xdr:cNvSpPr txBox="1"/>
      </xdr:nvSpPr>
      <xdr:spPr>
        <a:xfrm>
          <a:off x="18389111" y="1349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毎年度人口が減少する中で、主な構成比である人件費は住民一人当たり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115,169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年度以降微増で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推移している。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人口の減少が続く中、職員数については、定員適正化計画に</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基づき</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削減を図ってきたことで若干の改善が見られているが、平成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年度からは東日本大震災</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による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放射線対策</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増や、平成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年度からは被災地への職員の派遣を行ったこと、また、世界遺産推進室や文化財センターなど特殊事情により教育部門での職員数が他団体に比べ割合高くなっていることによる。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維持補修費は住民一人当たり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15,777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倍となっている。これは、世界遺産登録に伴う環境整備に係る費用が増加したことや、道路・河川・老朽化に伴う維持管理費が増加したためである。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65,824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で昨年度より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8,149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年度から毎年度増加してきており、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％増となっている。これは、高齢化等に伴う対象者の増や子育て支援として町単独医療費給付金の対象者を拡大したためによるものである。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岩手県平泉町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7,886
7,851
63.39
5,144,771
5,006,658
132,986
2,920,233
4,681,170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96774</xdr:rowOff>
    </xdr:from>
    <xdr:to>
      <xdr:col>6</xdr:col>
      <xdr:colOff>511175</xdr:colOff>
      <xdr:row>34</xdr:row>
      <xdr:rowOff>102870</xdr:rowOff>
    </xdr:to>
    <xdr:cxnSp macro="">
      <xdr:nvCxnSpPr>
        <xdr:cNvPr id="61" name="直線コネクタ 60"/>
        <xdr:cNvCxnSpPr/>
      </xdr:nvCxnSpPr>
      <xdr:spPr>
        <a:xfrm>
          <a:off x="3797300" y="592607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143637</xdr:rowOff>
    </xdr:from>
    <xdr:to>
      <xdr:col>5</xdr:col>
      <xdr:colOff>358775</xdr:colOff>
      <xdr:row>34</xdr:row>
      <xdr:rowOff>96774</xdr:rowOff>
    </xdr:to>
    <xdr:cxnSp macro="">
      <xdr:nvCxnSpPr>
        <xdr:cNvPr id="64" name="直線コネクタ 63"/>
        <xdr:cNvCxnSpPr/>
      </xdr:nvCxnSpPr>
      <xdr:spPr>
        <a:xfrm>
          <a:off x="2908300" y="5801487"/>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143637</xdr:rowOff>
    </xdr:from>
    <xdr:to>
      <xdr:col>4</xdr:col>
      <xdr:colOff>155575</xdr:colOff>
      <xdr:row>34</xdr:row>
      <xdr:rowOff>154686</xdr:rowOff>
    </xdr:to>
    <xdr:cxnSp macro="">
      <xdr:nvCxnSpPr>
        <xdr:cNvPr id="67" name="直線コネクタ 66"/>
        <xdr:cNvCxnSpPr/>
      </xdr:nvCxnSpPr>
      <xdr:spPr>
        <a:xfrm flipV="1">
          <a:off x="2019300" y="5801487"/>
          <a:ext cx="889000" cy="1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150495</xdr:rowOff>
    </xdr:from>
    <xdr:to>
      <xdr:col>4</xdr:col>
      <xdr:colOff>206375</xdr:colOff>
      <xdr:row>34</xdr:row>
      <xdr:rowOff>80645</xdr:rowOff>
    </xdr:to>
    <xdr:sp macro="" textlink="">
      <xdr:nvSpPr>
        <xdr:cNvPr id="68" name="フローチャート : 判断 67"/>
        <xdr:cNvSpPr/>
      </xdr:nvSpPr>
      <xdr:spPr>
        <a:xfrm>
          <a:off x="285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71772</xdr:rowOff>
    </xdr:from>
    <xdr:ext cx="469744" cy="259045"/>
    <xdr:sp macro="" textlink="">
      <xdr:nvSpPr>
        <xdr:cNvPr id="69" name="テキスト ボックス 68"/>
        <xdr:cNvSpPr txBox="1"/>
      </xdr:nvSpPr>
      <xdr:spPr>
        <a:xfrm>
          <a:off x="2673427"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96520</xdr:rowOff>
    </xdr:from>
    <xdr:to>
      <xdr:col>2</xdr:col>
      <xdr:colOff>638175</xdr:colOff>
      <xdr:row>34</xdr:row>
      <xdr:rowOff>154686</xdr:rowOff>
    </xdr:to>
    <xdr:cxnSp macro="">
      <xdr:nvCxnSpPr>
        <xdr:cNvPr id="70" name="直線コネクタ 69"/>
        <xdr:cNvCxnSpPr/>
      </xdr:nvCxnSpPr>
      <xdr:spPr>
        <a:xfrm>
          <a:off x="1130300" y="5925820"/>
          <a:ext cx="8890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12954</xdr:rowOff>
    </xdr:from>
    <xdr:to>
      <xdr:col>3</xdr:col>
      <xdr:colOff>3175</xdr:colOff>
      <xdr:row>34</xdr:row>
      <xdr:rowOff>114554</xdr:rowOff>
    </xdr:to>
    <xdr:sp macro="" textlink="">
      <xdr:nvSpPr>
        <xdr:cNvPr id="71" name="フローチャート : 判断 70"/>
        <xdr:cNvSpPr/>
      </xdr:nvSpPr>
      <xdr:spPr>
        <a:xfrm>
          <a:off x="1968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131081</xdr:rowOff>
    </xdr:from>
    <xdr:ext cx="469744" cy="259045"/>
    <xdr:sp macro="" textlink="">
      <xdr:nvSpPr>
        <xdr:cNvPr id="72" name="テキスト ボックス 71"/>
        <xdr:cNvSpPr txBox="1"/>
      </xdr:nvSpPr>
      <xdr:spPr>
        <a:xfrm>
          <a:off x="1784427" y="56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154940</xdr:rowOff>
    </xdr:from>
    <xdr:to>
      <xdr:col>1</xdr:col>
      <xdr:colOff>485775</xdr:colOff>
      <xdr:row>34</xdr:row>
      <xdr:rowOff>85090</xdr:rowOff>
    </xdr:to>
    <xdr:sp macro="" textlink="">
      <xdr:nvSpPr>
        <xdr:cNvPr id="73" name="フローチャート : 判断 72"/>
        <xdr:cNvSpPr/>
      </xdr:nvSpPr>
      <xdr:spPr>
        <a:xfrm>
          <a:off x="1079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101617</xdr:rowOff>
    </xdr:from>
    <xdr:ext cx="469744" cy="259045"/>
    <xdr:sp macro="" textlink="">
      <xdr:nvSpPr>
        <xdr:cNvPr id="74" name="テキスト ボックス 73"/>
        <xdr:cNvSpPr txBox="1"/>
      </xdr:nvSpPr>
      <xdr:spPr>
        <a:xfrm>
          <a:off x="895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52070</xdr:rowOff>
    </xdr:from>
    <xdr:to>
      <xdr:col>6</xdr:col>
      <xdr:colOff>561975</xdr:colOff>
      <xdr:row>34</xdr:row>
      <xdr:rowOff>153670</xdr:rowOff>
    </xdr:to>
    <xdr:sp macro="" textlink="">
      <xdr:nvSpPr>
        <xdr:cNvPr id="80" name="円/楕円 79"/>
        <xdr:cNvSpPr/>
      </xdr:nvSpPr>
      <xdr:spPr>
        <a:xfrm>
          <a:off x="45847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30497</xdr:rowOff>
    </xdr:from>
    <xdr:ext cx="469744" cy="259045"/>
    <xdr:sp macro="" textlink="">
      <xdr:nvSpPr>
        <xdr:cNvPr id="81" name="議会費該当値テキスト"/>
        <xdr:cNvSpPr txBox="1"/>
      </xdr:nvSpPr>
      <xdr:spPr>
        <a:xfrm>
          <a:off x="4686300" y="58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9,290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45974</xdr:rowOff>
    </xdr:from>
    <xdr:to>
      <xdr:col>5</xdr:col>
      <xdr:colOff>409575</xdr:colOff>
      <xdr:row>34</xdr:row>
      <xdr:rowOff>147574</xdr:rowOff>
    </xdr:to>
    <xdr:sp macro="" textlink="">
      <xdr:nvSpPr>
        <xdr:cNvPr id="82" name="円/楕円 81"/>
        <xdr:cNvSpPr/>
      </xdr:nvSpPr>
      <xdr:spPr>
        <a:xfrm>
          <a:off x="3746500" y="58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138701</xdr:rowOff>
    </xdr:from>
    <xdr:ext cx="469744" cy="259045"/>
    <xdr:sp macro="" textlink="">
      <xdr:nvSpPr>
        <xdr:cNvPr id="83" name="テキスト ボックス 82"/>
        <xdr:cNvSpPr txBox="1"/>
      </xdr:nvSpPr>
      <xdr:spPr>
        <a:xfrm>
          <a:off x="3562427" y="596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92837</xdr:rowOff>
    </xdr:from>
    <xdr:to>
      <xdr:col>4</xdr:col>
      <xdr:colOff>206375</xdr:colOff>
      <xdr:row>34</xdr:row>
      <xdr:rowOff>22987</xdr:rowOff>
    </xdr:to>
    <xdr:sp macro="" textlink="">
      <xdr:nvSpPr>
        <xdr:cNvPr id="84" name="円/楕円 83"/>
        <xdr:cNvSpPr/>
      </xdr:nvSpPr>
      <xdr:spPr>
        <a:xfrm>
          <a:off x="28575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39514</xdr:rowOff>
    </xdr:from>
    <xdr:ext cx="534377" cy="259045"/>
    <xdr:sp macro="" textlink="">
      <xdr:nvSpPr>
        <xdr:cNvPr id="85" name="テキスト ボックス 84"/>
        <xdr:cNvSpPr txBox="1"/>
      </xdr:nvSpPr>
      <xdr:spPr>
        <a:xfrm>
          <a:off x="2641111" y="55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103886</xdr:rowOff>
    </xdr:from>
    <xdr:to>
      <xdr:col>3</xdr:col>
      <xdr:colOff>3175</xdr:colOff>
      <xdr:row>35</xdr:row>
      <xdr:rowOff>34036</xdr:rowOff>
    </xdr:to>
    <xdr:sp macro="" textlink="">
      <xdr:nvSpPr>
        <xdr:cNvPr id="86" name="円/楕円 85"/>
        <xdr:cNvSpPr/>
      </xdr:nvSpPr>
      <xdr:spPr>
        <a:xfrm>
          <a:off x="1968500" y="59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25163</xdr:rowOff>
    </xdr:from>
    <xdr:ext cx="469744" cy="259045"/>
    <xdr:sp macro="" textlink="">
      <xdr:nvSpPr>
        <xdr:cNvPr id="87" name="テキスト ボックス 86"/>
        <xdr:cNvSpPr txBox="1"/>
      </xdr:nvSpPr>
      <xdr:spPr>
        <a:xfrm>
          <a:off x="1784427" y="60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45720</xdr:rowOff>
    </xdr:from>
    <xdr:to>
      <xdr:col>1</xdr:col>
      <xdr:colOff>485775</xdr:colOff>
      <xdr:row>34</xdr:row>
      <xdr:rowOff>147320</xdr:rowOff>
    </xdr:to>
    <xdr:sp macro="" textlink="">
      <xdr:nvSpPr>
        <xdr:cNvPr id="88" name="円/楕円 87"/>
        <xdr:cNvSpPr/>
      </xdr:nvSpPr>
      <xdr:spPr>
        <a:xfrm>
          <a:off x="10795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138447</xdr:rowOff>
    </xdr:from>
    <xdr:ext cx="469744" cy="259045"/>
    <xdr:sp macro="" textlink="">
      <xdr:nvSpPr>
        <xdr:cNvPr id="89" name="テキスト ボックス 88"/>
        <xdr:cNvSpPr txBox="1"/>
      </xdr:nvSpPr>
      <xdr:spPr>
        <a:xfrm>
          <a:off x="895427"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134,707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99202</xdr:rowOff>
    </xdr:from>
    <xdr:to>
      <xdr:col>6</xdr:col>
      <xdr:colOff>511175</xdr:colOff>
      <xdr:row>58</xdr:row>
      <xdr:rowOff>100519</xdr:rowOff>
    </xdr:to>
    <xdr:cxnSp macro="">
      <xdr:nvCxnSpPr>
        <xdr:cNvPr id="116" name="直線コネクタ 115"/>
        <xdr:cNvCxnSpPr/>
      </xdr:nvCxnSpPr>
      <xdr:spPr>
        <a:xfrm>
          <a:off x="3797300" y="10043302"/>
          <a:ext cx="838200" cy="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99202</xdr:rowOff>
    </xdr:from>
    <xdr:to>
      <xdr:col>5</xdr:col>
      <xdr:colOff>358775</xdr:colOff>
      <xdr:row>58</xdr:row>
      <xdr:rowOff>106638</xdr:rowOff>
    </xdr:to>
    <xdr:cxnSp macro="">
      <xdr:nvCxnSpPr>
        <xdr:cNvPr id="119" name="直線コネクタ 118"/>
        <xdr:cNvCxnSpPr/>
      </xdr:nvCxnSpPr>
      <xdr:spPr>
        <a:xfrm flipV="1">
          <a:off x="2908300" y="10043302"/>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96741</xdr:rowOff>
    </xdr:from>
    <xdr:to>
      <xdr:col>4</xdr:col>
      <xdr:colOff>155575</xdr:colOff>
      <xdr:row>58</xdr:row>
      <xdr:rowOff>106638</xdr:rowOff>
    </xdr:to>
    <xdr:cxnSp macro="">
      <xdr:nvCxnSpPr>
        <xdr:cNvPr id="122" name="直線コネクタ 121"/>
        <xdr:cNvCxnSpPr/>
      </xdr:nvCxnSpPr>
      <xdr:spPr>
        <a:xfrm>
          <a:off x="2019300" y="10040841"/>
          <a:ext cx="8890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1446</xdr:rowOff>
    </xdr:from>
    <xdr:to>
      <xdr:col>4</xdr:col>
      <xdr:colOff>206375</xdr:colOff>
      <xdr:row>58</xdr:row>
      <xdr:rowOff>103046</xdr:rowOff>
    </xdr:to>
    <xdr:sp macro="" textlink="">
      <xdr:nvSpPr>
        <xdr:cNvPr id="123" name="フローチャート : 判断 122"/>
        <xdr:cNvSpPr/>
      </xdr:nvSpPr>
      <xdr:spPr>
        <a:xfrm>
          <a:off x="2857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119573</xdr:rowOff>
    </xdr:from>
    <xdr:ext cx="599010" cy="259045"/>
    <xdr:sp macro="" textlink="">
      <xdr:nvSpPr>
        <xdr:cNvPr id="124" name="テキスト ボックス 123"/>
        <xdr:cNvSpPr txBox="1"/>
      </xdr:nvSpPr>
      <xdr:spPr>
        <a:xfrm>
          <a:off x="2608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96741</xdr:rowOff>
    </xdr:from>
    <xdr:to>
      <xdr:col>2</xdr:col>
      <xdr:colOff>638175</xdr:colOff>
      <xdr:row>58</xdr:row>
      <xdr:rowOff>105126</xdr:rowOff>
    </xdr:to>
    <xdr:cxnSp macro="">
      <xdr:nvCxnSpPr>
        <xdr:cNvPr id="125" name="直線コネクタ 124"/>
        <xdr:cNvCxnSpPr/>
      </xdr:nvCxnSpPr>
      <xdr:spPr>
        <a:xfrm flipV="1">
          <a:off x="1130300" y="10040841"/>
          <a:ext cx="889000" cy="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31174</xdr:rowOff>
    </xdr:from>
    <xdr:to>
      <xdr:col>3</xdr:col>
      <xdr:colOff>3175</xdr:colOff>
      <xdr:row>58</xdr:row>
      <xdr:rowOff>132774</xdr:rowOff>
    </xdr:to>
    <xdr:sp macro="" textlink="">
      <xdr:nvSpPr>
        <xdr:cNvPr id="126" name="フローチャート : 判断 125"/>
        <xdr:cNvSpPr/>
      </xdr:nvSpPr>
      <xdr:spPr>
        <a:xfrm>
          <a:off x="1968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149301</xdr:rowOff>
    </xdr:from>
    <xdr:ext cx="599010" cy="259045"/>
    <xdr:sp macro="" textlink="">
      <xdr:nvSpPr>
        <xdr:cNvPr id="127" name="テキスト ボックス 126"/>
        <xdr:cNvSpPr txBox="1"/>
      </xdr:nvSpPr>
      <xdr:spPr>
        <a:xfrm>
          <a:off x="1719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32960</xdr:rowOff>
    </xdr:from>
    <xdr:to>
      <xdr:col>1</xdr:col>
      <xdr:colOff>485775</xdr:colOff>
      <xdr:row>58</xdr:row>
      <xdr:rowOff>134560</xdr:rowOff>
    </xdr:to>
    <xdr:sp macro="" textlink="">
      <xdr:nvSpPr>
        <xdr:cNvPr id="128" name="フローチャート : 判断 127"/>
        <xdr:cNvSpPr/>
      </xdr:nvSpPr>
      <xdr:spPr>
        <a:xfrm>
          <a:off x="1079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151087</xdr:rowOff>
    </xdr:from>
    <xdr:ext cx="599010" cy="259045"/>
    <xdr:sp macro="" textlink="">
      <xdr:nvSpPr>
        <xdr:cNvPr id="129" name="テキスト ボックス 128"/>
        <xdr:cNvSpPr txBox="1"/>
      </xdr:nvSpPr>
      <xdr:spPr>
        <a:xfrm>
          <a:off x="830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49719</xdr:rowOff>
    </xdr:from>
    <xdr:to>
      <xdr:col>6</xdr:col>
      <xdr:colOff>561975</xdr:colOff>
      <xdr:row>58</xdr:row>
      <xdr:rowOff>151319</xdr:rowOff>
    </xdr:to>
    <xdr:sp macro="" textlink="">
      <xdr:nvSpPr>
        <xdr:cNvPr id="135" name="円/楕円 134"/>
        <xdr:cNvSpPr/>
      </xdr:nvSpPr>
      <xdr:spPr>
        <a:xfrm>
          <a:off x="4584700" y="99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34377" cy="259045"/>
    <xdr:sp macro="" textlink="">
      <xdr:nvSpPr>
        <xdr:cNvPr id="136" name="総務費該当値テキスト"/>
        <xdr:cNvSpPr txBox="1"/>
      </xdr:nvSpPr>
      <xdr:spPr>
        <a:xfrm>
          <a:off x="4686300" y="9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85,697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48402</xdr:rowOff>
    </xdr:from>
    <xdr:to>
      <xdr:col>5</xdr:col>
      <xdr:colOff>409575</xdr:colOff>
      <xdr:row>58</xdr:row>
      <xdr:rowOff>150002</xdr:rowOff>
    </xdr:to>
    <xdr:sp macro="" textlink="">
      <xdr:nvSpPr>
        <xdr:cNvPr id="137" name="円/楕円 136"/>
        <xdr:cNvSpPr/>
      </xdr:nvSpPr>
      <xdr:spPr>
        <a:xfrm>
          <a:off x="3746500" y="99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141129</xdr:rowOff>
    </xdr:from>
    <xdr:ext cx="534377" cy="259045"/>
    <xdr:sp macro="" textlink="">
      <xdr:nvSpPr>
        <xdr:cNvPr id="138" name="テキスト ボックス 137"/>
        <xdr:cNvSpPr txBox="1"/>
      </xdr:nvSpPr>
      <xdr:spPr>
        <a:xfrm>
          <a:off x="3530111" y="100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88,578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55838</xdr:rowOff>
    </xdr:from>
    <xdr:to>
      <xdr:col>4</xdr:col>
      <xdr:colOff>206375</xdr:colOff>
      <xdr:row>58</xdr:row>
      <xdr:rowOff>157438</xdr:rowOff>
    </xdr:to>
    <xdr:sp macro="" textlink="">
      <xdr:nvSpPr>
        <xdr:cNvPr id="139" name="円/楕円 138"/>
        <xdr:cNvSpPr/>
      </xdr:nvSpPr>
      <xdr:spPr>
        <a:xfrm>
          <a:off x="2857500" y="999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148565</xdr:rowOff>
    </xdr:from>
    <xdr:ext cx="534377" cy="259045"/>
    <xdr:sp macro="" textlink="">
      <xdr:nvSpPr>
        <xdr:cNvPr id="140" name="テキスト ボックス 139"/>
        <xdr:cNvSpPr txBox="1"/>
      </xdr:nvSpPr>
      <xdr:spPr>
        <a:xfrm>
          <a:off x="2641111" y="1009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72,314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45941</xdr:rowOff>
    </xdr:from>
    <xdr:to>
      <xdr:col>3</xdr:col>
      <xdr:colOff>3175</xdr:colOff>
      <xdr:row>58</xdr:row>
      <xdr:rowOff>147541</xdr:rowOff>
    </xdr:to>
    <xdr:sp macro="" textlink="">
      <xdr:nvSpPr>
        <xdr:cNvPr id="141" name="円/楕円 140"/>
        <xdr:cNvSpPr/>
      </xdr:nvSpPr>
      <xdr:spPr>
        <a:xfrm>
          <a:off x="1968500" y="99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138668</xdr:rowOff>
    </xdr:from>
    <xdr:ext cx="534377" cy="259045"/>
    <xdr:sp macro="" textlink="">
      <xdr:nvSpPr>
        <xdr:cNvPr id="142" name="テキスト ボックス 141"/>
        <xdr:cNvSpPr txBox="1"/>
      </xdr:nvSpPr>
      <xdr:spPr>
        <a:xfrm>
          <a:off x="1752111" y="1008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93,961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54326</xdr:rowOff>
    </xdr:from>
    <xdr:to>
      <xdr:col>1</xdr:col>
      <xdr:colOff>485775</xdr:colOff>
      <xdr:row>58</xdr:row>
      <xdr:rowOff>155926</xdr:rowOff>
    </xdr:to>
    <xdr:sp macro="" textlink="">
      <xdr:nvSpPr>
        <xdr:cNvPr id="143" name="円/楕円 142"/>
        <xdr:cNvSpPr/>
      </xdr:nvSpPr>
      <xdr:spPr>
        <a:xfrm>
          <a:off x="1079500" y="99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147053</xdr:rowOff>
    </xdr:from>
    <xdr:ext cx="534377" cy="259045"/>
    <xdr:sp macro="" textlink="">
      <xdr:nvSpPr>
        <xdr:cNvPr id="144" name="テキスト ボックス 143"/>
        <xdr:cNvSpPr txBox="1"/>
      </xdr:nvSpPr>
      <xdr:spPr>
        <a:xfrm>
          <a:off x="863111" y="100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154,917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54904</xdr:rowOff>
    </xdr:from>
    <xdr:to>
      <xdr:col>6</xdr:col>
      <xdr:colOff>511175</xdr:colOff>
      <xdr:row>78</xdr:row>
      <xdr:rowOff>5370</xdr:rowOff>
    </xdr:to>
    <xdr:cxnSp macro="">
      <xdr:nvCxnSpPr>
        <xdr:cNvPr id="172" name="直線コネクタ 171"/>
        <xdr:cNvCxnSpPr/>
      </xdr:nvCxnSpPr>
      <xdr:spPr>
        <a:xfrm flipV="1">
          <a:off x="3797300" y="13256554"/>
          <a:ext cx="838200" cy="12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5370</xdr:rowOff>
    </xdr:from>
    <xdr:to>
      <xdr:col>5</xdr:col>
      <xdr:colOff>358775</xdr:colOff>
      <xdr:row>78</xdr:row>
      <xdr:rowOff>26287</xdr:rowOff>
    </xdr:to>
    <xdr:cxnSp macro="">
      <xdr:nvCxnSpPr>
        <xdr:cNvPr id="175" name="直線コネクタ 174"/>
        <xdr:cNvCxnSpPr/>
      </xdr:nvCxnSpPr>
      <xdr:spPr>
        <a:xfrm flipV="1">
          <a:off x="2908300" y="13378470"/>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26287</xdr:rowOff>
    </xdr:from>
    <xdr:to>
      <xdr:col>4</xdr:col>
      <xdr:colOff>155575</xdr:colOff>
      <xdr:row>78</xdr:row>
      <xdr:rowOff>42641</xdr:rowOff>
    </xdr:to>
    <xdr:cxnSp macro="">
      <xdr:nvCxnSpPr>
        <xdr:cNvPr id="178" name="直線コネクタ 177"/>
        <xdr:cNvCxnSpPr/>
      </xdr:nvCxnSpPr>
      <xdr:spPr>
        <a:xfrm flipV="1">
          <a:off x="2019300" y="13399387"/>
          <a:ext cx="889000" cy="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21206</xdr:rowOff>
    </xdr:from>
    <xdr:to>
      <xdr:col>4</xdr:col>
      <xdr:colOff>206375</xdr:colOff>
      <xdr:row>77</xdr:row>
      <xdr:rowOff>122806</xdr:rowOff>
    </xdr:to>
    <xdr:sp macro="" textlink="">
      <xdr:nvSpPr>
        <xdr:cNvPr id="179" name="フローチャート : 判断 178"/>
        <xdr:cNvSpPr/>
      </xdr:nvSpPr>
      <xdr:spPr>
        <a:xfrm>
          <a:off x="2857500" y="132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139333</xdr:rowOff>
    </xdr:from>
    <xdr:ext cx="599010" cy="259045"/>
    <xdr:sp macro="" textlink="">
      <xdr:nvSpPr>
        <xdr:cNvPr id="180" name="テキスト ボックス 179"/>
        <xdr:cNvSpPr txBox="1"/>
      </xdr:nvSpPr>
      <xdr:spPr>
        <a:xfrm>
          <a:off x="2608794" y="1299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42641</xdr:rowOff>
    </xdr:from>
    <xdr:to>
      <xdr:col>2</xdr:col>
      <xdr:colOff>638175</xdr:colOff>
      <xdr:row>78</xdr:row>
      <xdr:rowOff>62757</xdr:rowOff>
    </xdr:to>
    <xdr:cxnSp macro="">
      <xdr:nvCxnSpPr>
        <xdr:cNvPr id="181" name="直線コネクタ 180"/>
        <xdr:cNvCxnSpPr/>
      </xdr:nvCxnSpPr>
      <xdr:spPr>
        <a:xfrm flipV="1">
          <a:off x="1130300" y="13415741"/>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86792</xdr:rowOff>
    </xdr:from>
    <xdr:to>
      <xdr:col>3</xdr:col>
      <xdr:colOff>3175</xdr:colOff>
      <xdr:row>78</xdr:row>
      <xdr:rowOff>16942</xdr:rowOff>
    </xdr:to>
    <xdr:sp macro="" textlink="">
      <xdr:nvSpPr>
        <xdr:cNvPr id="182" name="フローチャート : 判断 181"/>
        <xdr:cNvSpPr/>
      </xdr:nvSpPr>
      <xdr:spPr>
        <a:xfrm>
          <a:off x="1968500" y="132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33469</xdr:rowOff>
    </xdr:from>
    <xdr:ext cx="599010" cy="259045"/>
    <xdr:sp macro="" textlink="">
      <xdr:nvSpPr>
        <xdr:cNvPr id="183" name="テキスト ボックス 182"/>
        <xdr:cNvSpPr txBox="1"/>
      </xdr:nvSpPr>
      <xdr:spPr>
        <a:xfrm>
          <a:off x="1719794" y="1306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40560</xdr:rowOff>
    </xdr:from>
    <xdr:to>
      <xdr:col>1</xdr:col>
      <xdr:colOff>485775</xdr:colOff>
      <xdr:row>77</xdr:row>
      <xdr:rowOff>142160</xdr:rowOff>
    </xdr:to>
    <xdr:sp macro="" textlink="">
      <xdr:nvSpPr>
        <xdr:cNvPr id="184" name="フローチャート : 判断 183"/>
        <xdr:cNvSpPr/>
      </xdr:nvSpPr>
      <xdr:spPr>
        <a:xfrm>
          <a:off x="1079500" y="1324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158687</xdr:rowOff>
    </xdr:from>
    <xdr:ext cx="599010" cy="259045"/>
    <xdr:sp macro="" textlink="">
      <xdr:nvSpPr>
        <xdr:cNvPr id="185" name="テキスト ボックス 184"/>
        <xdr:cNvSpPr txBox="1"/>
      </xdr:nvSpPr>
      <xdr:spPr>
        <a:xfrm>
          <a:off x="830794" y="1301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4104</xdr:rowOff>
    </xdr:from>
    <xdr:to>
      <xdr:col>6</xdr:col>
      <xdr:colOff>561975</xdr:colOff>
      <xdr:row>77</xdr:row>
      <xdr:rowOff>105704</xdr:rowOff>
    </xdr:to>
    <xdr:sp macro="" textlink="">
      <xdr:nvSpPr>
        <xdr:cNvPr id="191" name="円/楕円 190"/>
        <xdr:cNvSpPr/>
      </xdr:nvSpPr>
      <xdr:spPr>
        <a:xfrm>
          <a:off x="4584700" y="1320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153981</xdr:rowOff>
    </xdr:from>
    <xdr:ext cx="599010" cy="259045"/>
    <xdr:sp macro="" textlink="">
      <xdr:nvSpPr>
        <xdr:cNvPr id="192" name="民生費該当値テキスト"/>
        <xdr:cNvSpPr txBox="1"/>
      </xdr:nvSpPr>
      <xdr:spPr>
        <a:xfrm>
          <a:off x="4686300" y="1318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156,047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126020</xdr:rowOff>
    </xdr:from>
    <xdr:to>
      <xdr:col>5</xdr:col>
      <xdr:colOff>409575</xdr:colOff>
      <xdr:row>78</xdr:row>
      <xdr:rowOff>56170</xdr:rowOff>
    </xdr:to>
    <xdr:sp macro="" textlink="">
      <xdr:nvSpPr>
        <xdr:cNvPr id="193" name="円/楕円 192"/>
        <xdr:cNvSpPr/>
      </xdr:nvSpPr>
      <xdr:spPr>
        <a:xfrm>
          <a:off x="3746500" y="133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47297</xdr:rowOff>
    </xdr:from>
    <xdr:ext cx="599010" cy="259045"/>
    <xdr:sp macro="" textlink="">
      <xdr:nvSpPr>
        <xdr:cNvPr id="194" name="テキスト ボックス 193"/>
        <xdr:cNvSpPr txBox="1"/>
      </xdr:nvSpPr>
      <xdr:spPr>
        <a:xfrm>
          <a:off x="3497794" y="1342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129,381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146937</xdr:rowOff>
    </xdr:from>
    <xdr:to>
      <xdr:col>4</xdr:col>
      <xdr:colOff>206375</xdr:colOff>
      <xdr:row>78</xdr:row>
      <xdr:rowOff>77087</xdr:rowOff>
    </xdr:to>
    <xdr:sp macro="" textlink="">
      <xdr:nvSpPr>
        <xdr:cNvPr id="195" name="円/楕円 194"/>
        <xdr:cNvSpPr/>
      </xdr:nvSpPr>
      <xdr:spPr>
        <a:xfrm>
          <a:off x="2857500" y="133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68214</xdr:rowOff>
    </xdr:from>
    <xdr:ext cx="599010" cy="259045"/>
    <xdr:sp macro="" textlink="">
      <xdr:nvSpPr>
        <xdr:cNvPr id="196" name="テキスト ボックス 195"/>
        <xdr:cNvSpPr txBox="1"/>
      </xdr:nvSpPr>
      <xdr:spPr>
        <a:xfrm>
          <a:off x="2608794" y="1344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124,806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163291</xdr:rowOff>
    </xdr:from>
    <xdr:to>
      <xdr:col>3</xdr:col>
      <xdr:colOff>3175</xdr:colOff>
      <xdr:row>78</xdr:row>
      <xdr:rowOff>93441</xdr:rowOff>
    </xdr:to>
    <xdr:sp macro="" textlink="">
      <xdr:nvSpPr>
        <xdr:cNvPr id="197" name="円/楕円 196"/>
        <xdr:cNvSpPr/>
      </xdr:nvSpPr>
      <xdr:spPr>
        <a:xfrm>
          <a:off x="1968500" y="133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84568</xdr:rowOff>
    </xdr:from>
    <xdr:ext cx="599010" cy="259045"/>
    <xdr:sp macro="" textlink="">
      <xdr:nvSpPr>
        <xdr:cNvPr id="198" name="テキスト ボックス 197"/>
        <xdr:cNvSpPr txBox="1"/>
      </xdr:nvSpPr>
      <xdr:spPr>
        <a:xfrm>
          <a:off x="1719794" y="1345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11957</xdr:rowOff>
    </xdr:from>
    <xdr:to>
      <xdr:col>1</xdr:col>
      <xdr:colOff>485775</xdr:colOff>
      <xdr:row>78</xdr:row>
      <xdr:rowOff>113557</xdr:rowOff>
    </xdr:to>
    <xdr:sp macro="" textlink="">
      <xdr:nvSpPr>
        <xdr:cNvPr id="199" name="円/楕円 198"/>
        <xdr:cNvSpPr/>
      </xdr:nvSpPr>
      <xdr:spPr>
        <a:xfrm>
          <a:off x="1079500" y="1338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104684</xdr:rowOff>
    </xdr:from>
    <xdr:ext cx="599010" cy="259045"/>
    <xdr:sp macro="" textlink="">
      <xdr:nvSpPr>
        <xdr:cNvPr id="200" name="テキスト ボックス 199"/>
        <xdr:cNvSpPr txBox="1"/>
      </xdr:nvSpPr>
      <xdr:spPr>
        <a:xfrm>
          <a:off x="830794" y="1347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53381</xdr:rowOff>
    </xdr:from>
    <xdr:to>
      <xdr:col>6</xdr:col>
      <xdr:colOff>511175</xdr:colOff>
      <xdr:row>98</xdr:row>
      <xdr:rowOff>60785</xdr:rowOff>
    </xdr:to>
    <xdr:cxnSp macro="">
      <xdr:nvCxnSpPr>
        <xdr:cNvPr id="227" name="直線コネクタ 226"/>
        <xdr:cNvCxnSpPr/>
      </xdr:nvCxnSpPr>
      <xdr:spPr>
        <a:xfrm flipV="1">
          <a:off x="3797300" y="16855481"/>
          <a:ext cx="8382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60785</xdr:rowOff>
    </xdr:from>
    <xdr:to>
      <xdr:col>5</xdr:col>
      <xdr:colOff>358775</xdr:colOff>
      <xdr:row>98</xdr:row>
      <xdr:rowOff>61350</xdr:rowOff>
    </xdr:to>
    <xdr:cxnSp macro="">
      <xdr:nvCxnSpPr>
        <xdr:cNvPr id="230" name="直線コネクタ 229"/>
        <xdr:cNvCxnSpPr/>
      </xdr:nvCxnSpPr>
      <xdr:spPr>
        <a:xfrm flipV="1">
          <a:off x="2908300" y="16862885"/>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2" name="テキスト ボックス 231"/>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61350</xdr:rowOff>
    </xdr:from>
    <xdr:to>
      <xdr:col>4</xdr:col>
      <xdr:colOff>155575</xdr:colOff>
      <xdr:row>98</xdr:row>
      <xdr:rowOff>61702</xdr:rowOff>
    </xdr:to>
    <xdr:cxnSp macro="">
      <xdr:nvCxnSpPr>
        <xdr:cNvPr id="233" name="直線コネクタ 232"/>
        <xdr:cNvCxnSpPr/>
      </xdr:nvCxnSpPr>
      <xdr:spPr>
        <a:xfrm flipV="1">
          <a:off x="2019300" y="16863450"/>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97507</xdr:rowOff>
    </xdr:from>
    <xdr:to>
      <xdr:col>4</xdr:col>
      <xdr:colOff>206375</xdr:colOff>
      <xdr:row>98</xdr:row>
      <xdr:rowOff>27657</xdr:rowOff>
    </xdr:to>
    <xdr:sp macro="" textlink="">
      <xdr:nvSpPr>
        <xdr:cNvPr id="234" name="フローチャート : 判断 233"/>
        <xdr:cNvSpPr/>
      </xdr:nvSpPr>
      <xdr:spPr>
        <a:xfrm>
          <a:off x="2857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44184</xdr:rowOff>
    </xdr:from>
    <xdr:ext cx="534377" cy="259045"/>
    <xdr:sp macro="" textlink="">
      <xdr:nvSpPr>
        <xdr:cNvPr id="235" name="テキスト ボックス 234"/>
        <xdr:cNvSpPr txBox="1"/>
      </xdr:nvSpPr>
      <xdr:spPr>
        <a:xfrm>
          <a:off x="2641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61023</xdr:rowOff>
    </xdr:from>
    <xdr:to>
      <xdr:col>2</xdr:col>
      <xdr:colOff>638175</xdr:colOff>
      <xdr:row>98</xdr:row>
      <xdr:rowOff>61702</xdr:rowOff>
    </xdr:to>
    <xdr:cxnSp macro="">
      <xdr:nvCxnSpPr>
        <xdr:cNvPr id="236" name="直線コネクタ 235"/>
        <xdr:cNvCxnSpPr/>
      </xdr:nvCxnSpPr>
      <xdr:spPr>
        <a:xfrm>
          <a:off x="1130300" y="16863123"/>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109936</xdr:rowOff>
    </xdr:from>
    <xdr:to>
      <xdr:col>3</xdr:col>
      <xdr:colOff>3175</xdr:colOff>
      <xdr:row>98</xdr:row>
      <xdr:rowOff>40086</xdr:rowOff>
    </xdr:to>
    <xdr:sp macro="" textlink="">
      <xdr:nvSpPr>
        <xdr:cNvPr id="237" name="フローチャート : 判断 236"/>
        <xdr:cNvSpPr/>
      </xdr:nvSpPr>
      <xdr:spPr>
        <a:xfrm>
          <a:off x="1968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56613</xdr:rowOff>
    </xdr:from>
    <xdr:ext cx="534377" cy="259045"/>
    <xdr:sp macro="" textlink="">
      <xdr:nvSpPr>
        <xdr:cNvPr id="238" name="テキスト ボックス 237"/>
        <xdr:cNvSpPr txBox="1"/>
      </xdr:nvSpPr>
      <xdr:spPr>
        <a:xfrm>
          <a:off x="1752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122509</xdr:rowOff>
    </xdr:from>
    <xdr:to>
      <xdr:col>1</xdr:col>
      <xdr:colOff>485775</xdr:colOff>
      <xdr:row>98</xdr:row>
      <xdr:rowOff>52659</xdr:rowOff>
    </xdr:to>
    <xdr:sp macro="" textlink="">
      <xdr:nvSpPr>
        <xdr:cNvPr id="239" name="フローチャート : 判断 238"/>
        <xdr:cNvSpPr/>
      </xdr:nvSpPr>
      <xdr:spPr>
        <a:xfrm>
          <a:off x="1079500" y="1675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69186</xdr:rowOff>
    </xdr:from>
    <xdr:ext cx="534377" cy="259045"/>
    <xdr:sp macro="" textlink="">
      <xdr:nvSpPr>
        <xdr:cNvPr id="240" name="テキスト ボックス 239"/>
        <xdr:cNvSpPr txBox="1"/>
      </xdr:nvSpPr>
      <xdr:spPr>
        <a:xfrm>
          <a:off x="863111" y="1652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2581</xdr:rowOff>
    </xdr:from>
    <xdr:to>
      <xdr:col>6</xdr:col>
      <xdr:colOff>561975</xdr:colOff>
      <xdr:row>98</xdr:row>
      <xdr:rowOff>104181</xdr:rowOff>
    </xdr:to>
    <xdr:sp macro="" textlink="">
      <xdr:nvSpPr>
        <xdr:cNvPr id="246" name="円/楕円 245"/>
        <xdr:cNvSpPr/>
      </xdr:nvSpPr>
      <xdr:spPr>
        <a:xfrm>
          <a:off x="4584700" y="168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88958</xdr:rowOff>
    </xdr:from>
    <xdr:ext cx="534377" cy="259045"/>
    <xdr:sp macro="" textlink="">
      <xdr:nvSpPr>
        <xdr:cNvPr id="247" name="衛生費該当値テキスト"/>
        <xdr:cNvSpPr txBox="1"/>
      </xdr:nvSpPr>
      <xdr:spPr>
        <a:xfrm>
          <a:off x="4686300" y="1671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37,760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9985</xdr:rowOff>
    </xdr:from>
    <xdr:to>
      <xdr:col>5</xdr:col>
      <xdr:colOff>409575</xdr:colOff>
      <xdr:row>98</xdr:row>
      <xdr:rowOff>111585</xdr:rowOff>
    </xdr:to>
    <xdr:sp macro="" textlink="">
      <xdr:nvSpPr>
        <xdr:cNvPr id="248" name="円/楕円 247"/>
        <xdr:cNvSpPr/>
      </xdr:nvSpPr>
      <xdr:spPr>
        <a:xfrm>
          <a:off x="3746500" y="168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102712</xdr:rowOff>
    </xdr:from>
    <xdr:ext cx="534377" cy="259045"/>
    <xdr:sp macro="" textlink="">
      <xdr:nvSpPr>
        <xdr:cNvPr id="249" name="テキスト ボックス 248"/>
        <xdr:cNvSpPr txBox="1"/>
      </xdr:nvSpPr>
      <xdr:spPr>
        <a:xfrm>
          <a:off x="3530111" y="1690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34,521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10550</xdr:rowOff>
    </xdr:from>
    <xdr:to>
      <xdr:col>4</xdr:col>
      <xdr:colOff>206375</xdr:colOff>
      <xdr:row>98</xdr:row>
      <xdr:rowOff>112150</xdr:rowOff>
    </xdr:to>
    <xdr:sp macro="" textlink="">
      <xdr:nvSpPr>
        <xdr:cNvPr id="250" name="円/楕円 249"/>
        <xdr:cNvSpPr/>
      </xdr:nvSpPr>
      <xdr:spPr>
        <a:xfrm>
          <a:off x="2857500" y="168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103277</xdr:rowOff>
    </xdr:from>
    <xdr:ext cx="534377" cy="259045"/>
    <xdr:sp macro="" textlink="">
      <xdr:nvSpPr>
        <xdr:cNvPr id="251" name="テキスト ボックス 250"/>
        <xdr:cNvSpPr txBox="1"/>
      </xdr:nvSpPr>
      <xdr:spPr>
        <a:xfrm>
          <a:off x="2641111" y="1690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10902</xdr:rowOff>
    </xdr:from>
    <xdr:to>
      <xdr:col>3</xdr:col>
      <xdr:colOff>3175</xdr:colOff>
      <xdr:row>98</xdr:row>
      <xdr:rowOff>112502</xdr:rowOff>
    </xdr:to>
    <xdr:sp macro="" textlink="">
      <xdr:nvSpPr>
        <xdr:cNvPr id="252" name="円/楕円 251"/>
        <xdr:cNvSpPr/>
      </xdr:nvSpPr>
      <xdr:spPr>
        <a:xfrm>
          <a:off x="1968500" y="1681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103629</xdr:rowOff>
    </xdr:from>
    <xdr:ext cx="534377" cy="259045"/>
    <xdr:sp macro="" textlink="">
      <xdr:nvSpPr>
        <xdr:cNvPr id="253" name="テキスト ボックス 252"/>
        <xdr:cNvSpPr txBox="1"/>
      </xdr:nvSpPr>
      <xdr:spPr>
        <a:xfrm>
          <a:off x="1752111" y="1690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10223</xdr:rowOff>
    </xdr:from>
    <xdr:to>
      <xdr:col>1</xdr:col>
      <xdr:colOff>485775</xdr:colOff>
      <xdr:row>98</xdr:row>
      <xdr:rowOff>111823</xdr:rowOff>
    </xdr:to>
    <xdr:sp macro="" textlink="">
      <xdr:nvSpPr>
        <xdr:cNvPr id="254" name="円/楕円 253"/>
        <xdr:cNvSpPr/>
      </xdr:nvSpPr>
      <xdr:spPr>
        <a:xfrm>
          <a:off x="1079500" y="168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102950</xdr:rowOff>
    </xdr:from>
    <xdr:ext cx="534377" cy="259045"/>
    <xdr:sp macro="" textlink="">
      <xdr:nvSpPr>
        <xdr:cNvPr id="255" name="テキスト ボックス 254"/>
        <xdr:cNvSpPr txBox="1"/>
      </xdr:nvSpPr>
      <xdr:spPr>
        <a:xfrm>
          <a:off x="863111" y="169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14160</xdr:rowOff>
    </xdr:from>
    <xdr:to>
      <xdr:col>15</xdr:col>
      <xdr:colOff>180975</xdr:colOff>
      <xdr:row>39</xdr:row>
      <xdr:rowOff>38468</xdr:rowOff>
    </xdr:to>
    <xdr:cxnSp macro="">
      <xdr:nvCxnSpPr>
        <xdr:cNvPr id="284" name="直線コネクタ 283"/>
        <xdr:cNvCxnSpPr/>
      </xdr:nvCxnSpPr>
      <xdr:spPr>
        <a:xfrm>
          <a:off x="9639300" y="6357810"/>
          <a:ext cx="838200" cy="3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133452</xdr:rowOff>
    </xdr:from>
    <xdr:to>
      <xdr:col>14</xdr:col>
      <xdr:colOff>28575</xdr:colOff>
      <xdr:row>37</xdr:row>
      <xdr:rowOff>14160</xdr:rowOff>
    </xdr:to>
    <xdr:cxnSp macro="">
      <xdr:nvCxnSpPr>
        <xdr:cNvPr id="287" name="直線コネクタ 286"/>
        <xdr:cNvCxnSpPr/>
      </xdr:nvCxnSpPr>
      <xdr:spPr>
        <a:xfrm>
          <a:off x="8750300" y="6305652"/>
          <a:ext cx="8890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38257</xdr:rowOff>
    </xdr:from>
    <xdr:ext cx="469744" cy="259045"/>
    <xdr:sp macro="" textlink="">
      <xdr:nvSpPr>
        <xdr:cNvPr id="289" name="テキスト ボックス 288"/>
        <xdr:cNvSpPr txBox="1"/>
      </xdr:nvSpPr>
      <xdr:spPr>
        <a:xfrm>
          <a:off x="9404427" y="672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133452</xdr:rowOff>
    </xdr:from>
    <xdr:to>
      <xdr:col>12</xdr:col>
      <xdr:colOff>511175</xdr:colOff>
      <xdr:row>36</xdr:row>
      <xdr:rowOff>156312</xdr:rowOff>
    </xdr:to>
    <xdr:cxnSp macro="">
      <xdr:nvCxnSpPr>
        <xdr:cNvPr id="290" name="直線コネクタ 289"/>
        <xdr:cNvCxnSpPr/>
      </xdr:nvCxnSpPr>
      <xdr:spPr>
        <a:xfrm flipV="1">
          <a:off x="7861300" y="63056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67678</xdr:rowOff>
    </xdr:from>
    <xdr:to>
      <xdr:col>12</xdr:col>
      <xdr:colOff>561975</xdr:colOff>
      <xdr:row>38</xdr:row>
      <xdr:rowOff>169278</xdr:rowOff>
    </xdr:to>
    <xdr:sp macro="" textlink="">
      <xdr:nvSpPr>
        <xdr:cNvPr id="291" name="フローチャート : 判断 290"/>
        <xdr:cNvSpPr/>
      </xdr:nvSpPr>
      <xdr:spPr>
        <a:xfrm>
          <a:off x="8699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160405</xdr:rowOff>
    </xdr:from>
    <xdr:ext cx="469744" cy="259045"/>
    <xdr:sp macro="" textlink="">
      <xdr:nvSpPr>
        <xdr:cNvPr id="292" name="テキスト ボックス 291"/>
        <xdr:cNvSpPr txBox="1"/>
      </xdr:nvSpPr>
      <xdr:spPr>
        <a:xfrm>
          <a:off x="8515427" y="66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14808</xdr:rowOff>
    </xdr:from>
    <xdr:to>
      <xdr:col>11</xdr:col>
      <xdr:colOff>307975</xdr:colOff>
      <xdr:row>36</xdr:row>
      <xdr:rowOff>156312</xdr:rowOff>
    </xdr:to>
    <xdr:cxnSp macro="">
      <xdr:nvCxnSpPr>
        <xdr:cNvPr id="293" name="直線コネクタ 292"/>
        <xdr:cNvCxnSpPr/>
      </xdr:nvCxnSpPr>
      <xdr:spPr>
        <a:xfrm>
          <a:off x="6972300" y="6187008"/>
          <a:ext cx="889000" cy="1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52819</xdr:rowOff>
    </xdr:from>
    <xdr:to>
      <xdr:col>11</xdr:col>
      <xdr:colOff>358775</xdr:colOff>
      <xdr:row>38</xdr:row>
      <xdr:rowOff>154419</xdr:rowOff>
    </xdr:to>
    <xdr:sp macro="" textlink="">
      <xdr:nvSpPr>
        <xdr:cNvPr id="294" name="フローチャート : 判断 293"/>
        <xdr:cNvSpPr/>
      </xdr:nvSpPr>
      <xdr:spPr>
        <a:xfrm>
          <a:off x="7810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145546</xdr:rowOff>
    </xdr:from>
    <xdr:ext cx="469744" cy="259045"/>
    <xdr:sp macro="" textlink="">
      <xdr:nvSpPr>
        <xdr:cNvPr id="295" name="テキスト ボックス 294"/>
        <xdr:cNvSpPr txBox="1"/>
      </xdr:nvSpPr>
      <xdr:spPr>
        <a:xfrm>
          <a:off x="7626427" y="66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42608</xdr:rowOff>
    </xdr:from>
    <xdr:to>
      <xdr:col>10</xdr:col>
      <xdr:colOff>155575</xdr:colOff>
      <xdr:row>38</xdr:row>
      <xdr:rowOff>144208</xdr:rowOff>
    </xdr:to>
    <xdr:sp macro="" textlink="">
      <xdr:nvSpPr>
        <xdr:cNvPr id="296" name="フローチャート : 判断 295"/>
        <xdr:cNvSpPr/>
      </xdr:nvSpPr>
      <xdr:spPr>
        <a:xfrm>
          <a:off x="692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135335</xdr:rowOff>
    </xdr:from>
    <xdr:ext cx="469744" cy="259045"/>
    <xdr:sp macro="" textlink="">
      <xdr:nvSpPr>
        <xdr:cNvPr id="297" name="テキスト ボックス 296"/>
        <xdr:cNvSpPr txBox="1"/>
      </xdr:nvSpPr>
      <xdr:spPr>
        <a:xfrm>
          <a:off x="6737427" y="66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159118</xdr:rowOff>
    </xdr:from>
    <xdr:to>
      <xdr:col>15</xdr:col>
      <xdr:colOff>231775</xdr:colOff>
      <xdr:row>39</xdr:row>
      <xdr:rowOff>89268</xdr:rowOff>
    </xdr:to>
    <xdr:sp macro="" textlink="">
      <xdr:nvSpPr>
        <xdr:cNvPr id="303" name="円/楕円 302"/>
        <xdr:cNvSpPr/>
      </xdr:nvSpPr>
      <xdr:spPr>
        <a:xfrm>
          <a:off x="10426700" y="66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378565" cy="259045"/>
    <xdr:sp macro="" textlink="">
      <xdr:nvSpPr>
        <xdr:cNvPr id="304" name="労働費該当値テキスト"/>
        <xdr:cNvSpPr txBox="1"/>
      </xdr:nvSpPr>
      <xdr:spPr>
        <a:xfrm>
          <a:off x="10528300" y="6623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134810</xdr:rowOff>
    </xdr:from>
    <xdr:to>
      <xdr:col>14</xdr:col>
      <xdr:colOff>79375</xdr:colOff>
      <xdr:row>37</xdr:row>
      <xdr:rowOff>64960</xdr:rowOff>
    </xdr:to>
    <xdr:sp macro="" textlink="">
      <xdr:nvSpPr>
        <xdr:cNvPr id="305" name="円/楕円 304"/>
        <xdr:cNvSpPr/>
      </xdr:nvSpPr>
      <xdr:spPr>
        <a:xfrm>
          <a:off x="9588500" y="63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81487</xdr:rowOff>
    </xdr:from>
    <xdr:ext cx="469744" cy="259045"/>
    <xdr:sp macro="" textlink="">
      <xdr:nvSpPr>
        <xdr:cNvPr id="306" name="テキスト ボックス 305"/>
        <xdr:cNvSpPr txBox="1"/>
      </xdr:nvSpPr>
      <xdr:spPr>
        <a:xfrm>
          <a:off x="9404427" y="608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82652</xdr:rowOff>
    </xdr:from>
    <xdr:to>
      <xdr:col>12</xdr:col>
      <xdr:colOff>561975</xdr:colOff>
      <xdr:row>37</xdr:row>
      <xdr:rowOff>12802</xdr:rowOff>
    </xdr:to>
    <xdr:sp macro="" textlink="">
      <xdr:nvSpPr>
        <xdr:cNvPr id="307" name="円/楕円 306"/>
        <xdr:cNvSpPr/>
      </xdr:nvSpPr>
      <xdr:spPr>
        <a:xfrm>
          <a:off x="8699500" y="625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29329</xdr:rowOff>
    </xdr:from>
    <xdr:ext cx="534377" cy="259045"/>
    <xdr:sp macro="" textlink="">
      <xdr:nvSpPr>
        <xdr:cNvPr id="308" name="テキスト ボックス 307"/>
        <xdr:cNvSpPr txBox="1"/>
      </xdr:nvSpPr>
      <xdr:spPr>
        <a:xfrm>
          <a:off x="8483111" y="603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105512</xdr:rowOff>
    </xdr:from>
    <xdr:to>
      <xdr:col>11</xdr:col>
      <xdr:colOff>358775</xdr:colOff>
      <xdr:row>37</xdr:row>
      <xdr:rowOff>35662</xdr:rowOff>
    </xdr:to>
    <xdr:sp macro="" textlink="">
      <xdr:nvSpPr>
        <xdr:cNvPr id="309" name="円/楕円 308"/>
        <xdr:cNvSpPr/>
      </xdr:nvSpPr>
      <xdr:spPr>
        <a:xfrm>
          <a:off x="7810500" y="62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52189</xdr:rowOff>
    </xdr:from>
    <xdr:ext cx="534377" cy="259045"/>
    <xdr:sp macro="" textlink="">
      <xdr:nvSpPr>
        <xdr:cNvPr id="310" name="テキスト ボックス 309"/>
        <xdr:cNvSpPr txBox="1"/>
      </xdr:nvSpPr>
      <xdr:spPr>
        <a:xfrm>
          <a:off x="7594111" y="605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135458</xdr:rowOff>
    </xdr:from>
    <xdr:to>
      <xdr:col>10</xdr:col>
      <xdr:colOff>155575</xdr:colOff>
      <xdr:row>36</xdr:row>
      <xdr:rowOff>65608</xdr:rowOff>
    </xdr:to>
    <xdr:sp macro="" textlink="">
      <xdr:nvSpPr>
        <xdr:cNvPr id="311" name="円/楕円 310"/>
        <xdr:cNvSpPr/>
      </xdr:nvSpPr>
      <xdr:spPr>
        <a:xfrm>
          <a:off x="6921500" y="61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82135</xdr:rowOff>
    </xdr:from>
    <xdr:ext cx="534377" cy="259045"/>
    <xdr:sp macro="" textlink="">
      <xdr:nvSpPr>
        <xdr:cNvPr id="312" name="テキスト ボックス 311"/>
        <xdr:cNvSpPr txBox="1"/>
      </xdr:nvSpPr>
      <xdr:spPr>
        <a:xfrm>
          <a:off x="6705111" y="59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40,048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114435</xdr:rowOff>
    </xdr:from>
    <xdr:to>
      <xdr:col>15</xdr:col>
      <xdr:colOff>180975</xdr:colOff>
      <xdr:row>58</xdr:row>
      <xdr:rowOff>32587</xdr:rowOff>
    </xdr:to>
    <xdr:cxnSp macro="">
      <xdr:nvCxnSpPr>
        <xdr:cNvPr id="339" name="直線コネクタ 338"/>
        <xdr:cNvCxnSpPr/>
      </xdr:nvCxnSpPr>
      <xdr:spPr>
        <a:xfrm flipV="1">
          <a:off x="9639300" y="9887085"/>
          <a:ext cx="838200" cy="8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32587</xdr:rowOff>
    </xdr:from>
    <xdr:to>
      <xdr:col>14</xdr:col>
      <xdr:colOff>28575</xdr:colOff>
      <xdr:row>58</xdr:row>
      <xdr:rowOff>69017</xdr:rowOff>
    </xdr:to>
    <xdr:cxnSp macro="">
      <xdr:nvCxnSpPr>
        <xdr:cNvPr id="342" name="直線コネクタ 341"/>
        <xdr:cNvCxnSpPr/>
      </xdr:nvCxnSpPr>
      <xdr:spPr>
        <a:xfrm flipV="1">
          <a:off x="8750300" y="9976687"/>
          <a:ext cx="889000" cy="3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69017</xdr:rowOff>
    </xdr:from>
    <xdr:to>
      <xdr:col>12</xdr:col>
      <xdr:colOff>511175</xdr:colOff>
      <xdr:row>58</xdr:row>
      <xdr:rowOff>77319</xdr:rowOff>
    </xdr:to>
    <xdr:cxnSp macro="">
      <xdr:nvCxnSpPr>
        <xdr:cNvPr id="345" name="直線コネクタ 344"/>
        <xdr:cNvCxnSpPr/>
      </xdr:nvCxnSpPr>
      <xdr:spPr>
        <a:xfrm flipV="1">
          <a:off x="7861300" y="10013117"/>
          <a:ext cx="889000" cy="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1115</xdr:rowOff>
    </xdr:from>
    <xdr:to>
      <xdr:col>12</xdr:col>
      <xdr:colOff>561975</xdr:colOff>
      <xdr:row>58</xdr:row>
      <xdr:rowOff>102715</xdr:rowOff>
    </xdr:to>
    <xdr:sp macro="" textlink="">
      <xdr:nvSpPr>
        <xdr:cNvPr id="346" name="フローチャート : 判断 345"/>
        <xdr:cNvSpPr/>
      </xdr:nvSpPr>
      <xdr:spPr>
        <a:xfrm>
          <a:off x="869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119242</xdr:rowOff>
    </xdr:from>
    <xdr:ext cx="534377" cy="259045"/>
    <xdr:sp macro="" textlink="">
      <xdr:nvSpPr>
        <xdr:cNvPr id="347" name="テキスト ボックス 346"/>
        <xdr:cNvSpPr txBox="1"/>
      </xdr:nvSpPr>
      <xdr:spPr>
        <a:xfrm>
          <a:off x="848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77319</xdr:rowOff>
    </xdr:from>
    <xdr:to>
      <xdr:col>11</xdr:col>
      <xdr:colOff>307975</xdr:colOff>
      <xdr:row>58</xdr:row>
      <xdr:rowOff>81611</xdr:rowOff>
    </xdr:to>
    <xdr:cxnSp macro="">
      <xdr:nvCxnSpPr>
        <xdr:cNvPr id="348" name="直線コネクタ 347"/>
        <xdr:cNvCxnSpPr/>
      </xdr:nvCxnSpPr>
      <xdr:spPr>
        <a:xfrm flipV="1">
          <a:off x="6972300" y="10021419"/>
          <a:ext cx="889000" cy="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171363</xdr:rowOff>
    </xdr:from>
    <xdr:to>
      <xdr:col>11</xdr:col>
      <xdr:colOff>358775</xdr:colOff>
      <xdr:row>58</xdr:row>
      <xdr:rowOff>101513</xdr:rowOff>
    </xdr:to>
    <xdr:sp macro="" textlink="">
      <xdr:nvSpPr>
        <xdr:cNvPr id="349" name="フローチャート : 判断 348"/>
        <xdr:cNvSpPr/>
      </xdr:nvSpPr>
      <xdr:spPr>
        <a:xfrm>
          <a:off x="7810500" y="994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118040</xdr:rowOff>
    </xdr:from>
    <xdr:ext cx="534377" cy="259045"/>
    <xdr:sp macro="" textlink="">
      <xdr:nvSpPr>
        <xdr:cNvPr id="350" name="テキスト ボックス 349"/>
        <xdr:cNvSpPr txBox="1"/>
      </xdr:nvSpPr>
      <xdr:spPr>
        <a:xfrm>
          <a:off x="7594111" y="971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8483</xdr:rowOff>
    </xdr:from>
    <xdr:to>
      <xdr:col>10</xdr:col>
      <xdr:colOff>155575</xdr:colOff>
      <xdr:row>58</xdr:row>
      <xdr:rowOff>110083</xdr:rowOff>
    </xdr:to>
    <xdr:sp macro="" textlink="">
      <xdr:nvSpPr>
        <xdr:cNvPr id="351" name="フローチャート : 判断 350"/>
        <xdr:cNvSpPr/>
      </xdr:nvSpPr>
      <xdr:spPr>
        <a:xfrm>
          <a:off x="6921500" y="99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126610</xdr:rowOff>
    </xdr:from>
    <xdr:ext cx="534377" cy="259045"/>
    <xdr:sp macro="" textlink="">
      <xdr:nvSpPr>
        <xdr:cNvPr id="352" name="テキスト ボックス 351"/>
        <xdr:cNvSpPr txBox="1"/>
      </xdr:nvSpPr>
      <xdr:spPr>
        <a:xfrm>
          <a:off x="6705111" y="97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63635</xdr:rowOff>
    </xdr:from>
    <xdr:to>
      <xdr:col>15</xdr:col>
      <xdr:colOff>231775</xdr:colOff>
      <xdr:row>57</xdr:row>
      <xdr:rowOff>165235</xdr:rowOff>
    </xdr:to>
    <xdr:sp macro="" textlink="">
      <xdr:nvSpPr>
        <xdr:cNvPr id="358" name="円/楕円 357"/>
        <xdr:cNvSpPr/>
      </xdr:nvSpPr>
      <xdr:spPr>
        <a:xfrm>
          <a:off x="10426700" y="98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86512</xdr:rowOff>
    </xdr:from>
    <xdr:ext cx="534377" cy="259045"/>
    <xdr:sp macro="" textlink="">
      <xdr:nvSpPr>
        <xdr:cNvPr id="359" name="農林水産業費該当値テキスト"/>
        <xdr:cNvSpPr txBox="1"/>
      </xdr:nvSpPr>
      <xdr:spPr>
        <a:xfrm>
          <a:off x="10528300" y="968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86,052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153237</xdr:rowOff>
    </xdr:from>
    <xdr:to>
      <xdr:col>14</xdr:col>
      <xdr:colOff>79375</xdr:colOff>
      <xdr:row>58</xdr:row>
      <xdr:rowOff>83387</xdr:rowOff>
    </xdr:to>
    <xdr:sp macro="" textlink="">
      <xdr:nvSpPr>
        <xdr:cNvPr id="360" name="円/楕円 359"/>
        <xdr:cNvSpPr/>
      </xdr:nvSpPr>
      <xdr:spPr>
        <a:xfrm>
          <a:off x="9588500" y="992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74514</xdr:rowOff>
    </xdr:from>
    <xdr:ext cx="534377" cy="259045"/>
    <xdr:sp macro="" textlink="">
      <xdr:nvSpPr>
        <xdr:cNvPr id="361" name="テキスト ボックス 360"/>
        <xdr:cNvSpPr txBox="1"/>
      </xdr:nvSpPr>
      <xdr:spPr>
        <a:xfrm>
          <a:off x="9372111" y="1001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46,856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18217</xdr:rowOff>
    </xdr:from>
    <xdr:to>
      <xdr:col>12</xdr:col>
      <xdr:colOff>561975</xdr:colOff>
      <xdr:row>58</xdr:row>
      <xdr:rowOff>119817</xdr:rowOff>
    </xdr:to>
    <xdr:sp macro="" textlink="">
      <xdr:nvSpPr>
        <xdr:cNvPr id="362" name="円/楕円 361"/>
        <xdr:cNvSpPr/>
      </xdr:nvSpPr>
      <xdr:spPr>
        <a:xfrm>
          <a:off x="8699500" y="996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110944</xdr:rowOff>
    </xdr:from>
    <xdr:ext cx="534377" cy="259045"/>
    <xdr:sp macro="" textlink="">
      <xdr:nvSpPr>
        <xdr:cNvPr id="363" name="テキスト ボックス 362"/>
        <xdr:cNvSpPr txBox="1"/>
      </xdr:nvSpPr>
      <xdr:spPr>
        <a:xfrm>
          <a:off x="8483111" y="1005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26519</xdr:rowOff>
    </xdr:from>
    <xdr:to>
      <xdr:col>11</xdr:col>
      <xdr:colOff>358775</xdr:colOff>
      <xdr:row>58</xdr:row>
      <xdr:rowOff>128119</xdr:rowOff>
    </xdr:to>
    <xdr:sp macro="" textlink="">
      <xdr:nvSpPr>
        <xdr:cNvPr id="364" name="円/楕円 363"/>
        <xdr:cNvSpPr/>
      </xdr:nvSpPr>
      <xdr:spPr>
        <a:xfrm>
          <a:off x="7810500" y="997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119246</xdr:rowOff>
    </xdr:from>
    <xdr:ext cx="534377" cy="259045"/>
    <xdr:sp macro="" textlink="">
      <xdr:nvSpPr>
        <xdr:cNvPr id="365" name="テキスト ボックス 364"/>
        <xdr:cNvSpPr txBox="1"/>
      </xdr:nvSpPr>
      <xdr:spPr>
        <a:xfrm>
          <a:off x="7594111" y="1006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30811</xdr:rowOff>
    </xdr:from>
    <xdr:to>
      <xdr:col>10</xdr:col>
      <xdr:colOff>155575</xdr:colOff>
      <xdr:row>58</xdr:row>
      <xdr:rowOff>132411</xdr:rowOff>
    </xdr:to>
    <xdr:sp macro="" textlink="">
      <xdr:nvSpPr>
        <xdr:cNvPr id="366" name="円/楕円 365"/>
        <xdr:cNvSpPr/>
      </xdr:nvSpPr>
      <xdr:spPr>
        <a:xfrm>
          <a:off x="6921500" y="99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123538</xdr:rowOff>
    </xdr:from>
    <xdr:ext cx="534377" cy="259045"/>
    <xdr:sp macro="" textlink="">
      <xdr:nvSpPr>
        <xdr:cNvPr id="367" name="テキスト ボックス 366"/>
        <xdr:cNvSpPr txBox="1"/>
      </xdr:nvSpPr>
      <xdr:spPr>
        <a:xfrm>
          <a:off x="6705111" y="1006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11418</xdr:rowOff>
    </xdr:from>
    <xdr:to>
      <xdr:col>15</xdr:col>
      <xdr:colOff>180975</xdr:colOff>
      <xdr:row>77</xdr:row>
      <xdr:rowOff>52166</xdr:rowOff>
    </xdr:to>
    <xdr:cxnSp macro="">
      <xdr:nvCxnSpPr>
        <xdr:cNvPr id="396" name="直線コネクタ 395"/>
        <xdr:cNvCxnSpPr/>
      </xdr:nvCxnSpPr>
      <xdr:spPr>
        <a:xfrm flipV="1">
          <a:off x="9639300" y="13213068"/>
          <a:ext cx="8382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143166</xdr:rowOff>
    </xdr:from>
    <xdr:ext cx="534377" cy="259045"/>
    <xdr:sp macro="" textlink="">
      <xdr:nvSpPr>
        <xdr:cNvPr id="397" name="商工費平均値テキスト"/>
        <xdr:cNvSpPr txBox="1"/>
      </xdr:nvSpPr>
      <xdr:spPr>
        <a:xfrm>
          <a:off x="10528300" y="13173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46983</xdr:rowOff>
    </xdr:from>
    <xdr:to>
      <xdr:col>14</xdr:col>
      <xdr:colOff>28575</xdr:colOff>
      <xdr:row>77</xdr:row>
      <xdr:rowOff>52166</xdr:rowOff>
    </xdr:to>
    <xdr:cxnSp macro="">
      <xdr:nvCxnSpPr>
        <xdr:cNvPr id="399" name="直線コネクタ 398"/>
        <xdr:cNvCxnSpPr/>
      </xdr:nvCxnSpPr>
      <xdr:spPr>
        <a:xfrm>
          <a:off x="8750300" y="13077183"/>
          <a:ext cx="889000" cy="17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46983</xdr:rowOff>
    </xdr:from>
    <xdr:to>
      <xdr:col>12</xdr:col>
      <xdr:colOff>511175</xdr:colOff>
      <xdr:row>77</xdr:row>
      <xdr:rowOff>113982</xdr:rowOff>
    </xdr:to>
    <xdr:cxnSp macro="">
      <xdr:nvCxnSpPr>
        <xdr:cNvPr id="402" name="直線コネクタ 401"/>
        <xdr:cNvCxnSpPr/>
      </xdr:nvCxnSpPr>
      <xdr:spPr>
        <a:xfrm flipV="1">
          <a:off x="7861300" y="13077183"/>
          <a:ext cx="889000" cy="23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110483</xdr:rowOff>
    </xdr:from>
    <xdr:to>
      <xdr:col>12</xdr:col>
      <xdr:colOff>561975</xdr:colOff>
      <xdr:row>77</xdr:row>
      <xdr:rowOff>40633</xdr:rowOff>
    </xdr:to>
    <xdr:sp macro="" textlink="">
      <xdr:nvSpPr>
        <xdr:cNvPr id="403" name="フローチャート : 判断 402"/>
        <xdr:cNvSpPr/>
      </xdr:nvSpPr>
      <xdr:spPr>
        <a:xfrm>
          <a:off x="8699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31760</xdr:rowOff>
    </xdr:from>
    <xdr:ext cx="534377" cy="259045"/>
    <xdr:sp macro="" textlink="">
      <xdr:nvSpPr>
        <xdr:cNvPr id="404" name="テキスト ボックス 403"/>
        <xdr:cNvSpPr txBox="1"/>
      </xdr:nvSpPr>
      <xdr:spPr>
        <a:xfrm>
          <a:off x="8483111" y="132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113982</xdr:rowOff>
    </xdr:from>
    <xdr:to>
      <xdr:col>11</xdr:col>
      <xdr:colOff>307975</xdr:colOff>
      <xdr:row>77</xdr:row>
      <xdr:rowOff>150825</xdr:rowOff>
    </xdr:to>
    <xdr:cxnSp macro="">
      <xdr:nvCxnSpPr>
        <xdr:cNvPr id="405" name="直線コネクタ 404"/>
        <xdr:cNvCxnSpPr/>
      </xdr:nvCxnSpPr>
      <xdr:spPr>
        <a:xfrm flipV="1">
          <a:off x="6972300" y="13315632"/>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170357</xdr:rowOff>
    </xdr:from>
    <xdr:to>
      <xdr:col>11</xdr:col>
      <xdr:colOff>358775</xdr:colOff>
      <xdr:row>77</xdr:row>
      <xdr:rowOff>100507</xdr:rowOff>
    </xdr:to>
    <xdr:sp macro="" textlink="">
      <xdr:nvSpPr>
        <xdr:cNvPr id="406" name="フローチャート : 判断 405"/>
        <xdr:cNvSpPr/>
      </xdr:nvSpPr>
      <xdr:spPr>
        <a:xfrm>
          <a:off x="7810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117034</xdr:rowOff>
    </xdr:from>
    <xdr:ext cx="534377" cy="259045"/>
    <xdr:sp macro="" textlink="">
      <xdr:nvSpPr>
        <xdr:cNvPr id="407" name="テキスト ボックス 406"/>
        <xdr:cNvSpPr txBox="1"/>
      </xdr:nvSpPr>
      <xdr:spPr>
        <a:xfrm>
          <a:off x="7594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4242</xdr:rowOff>
    </xdr:from>
    <xdr:to>
      <xdr:col>10</xdr:col>
      <xdr:colOff>155575</xdr:colOff>
      <xdr:row>77</xdr:row>
      <xdr:rowOff>105842</xdr:rowOff>
    </xdr:to>
    <xdr:sp macro="" textlink="">
      <xdr:nvSpPr>
        <xdr:cNvPr id="408" name="フローチャート : 判断 407"/>
        <xdr:cNvSpPr/>
      </xdr:nvSpPr>
      <xdr:spPr>
        <a:xfrm>
          <a:off x="6921500" y="1320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122369</xdr:rowOff>
    </xdr:from>
    <xdr:ext cx="534377" cy="259045"/>
    <xdr:sp macro="" textlink="">
      <xdr:nvSpPr>
        <xdr:cNvPr id="409" name="テキスト ボックス 408"/>
        <xdr:cNvSpPr txBox="1"/>
      </xdr:nvSpPr>
      <xdr:spPr>
        <a:xfrm>
          <a:off x="6705111" y="129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132068</xdr:rowOff>
    </xdr:from>
    <xdr:to>
      <xdr:col>15</xdr:col>
      <xdr:colOff>231775</xdr:colOff>
      <xdr:row>77</xdr:row>
      <xdr:rowOff>62218</xdr:rowOff>
    </xdr:to>
    <xdr:sp macro="" textlink="">
      <xdr:nvSpPr>
        <xdr:cNvPr id="415" name="円/楕円 414"/>
        <xdr:cNvSpPr/>
      </xdr:nvSpPr>
      <xdr:spPr>
        <a:xfrm>
          <a:off x="10426700" y="131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154945</xdr:rowOff>
    </xdr:from>
    <xdr:ext cx="534377" cy="259045"/>
    <xdr:sp macro="" textlink="">
      <xdr:nvSpPr>
        <xdr:cNvPr id="416" name="商工費該当値テキスト"/>
        <xdr:cNvSpPr txBox="1"/>
      </xdr:nvSpPr>
      <xdr:spPr>
        <a:xfrm>
          <a:off x="10528300" y="130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1366</xdr:rowOff>
    </xdr:from>
    <xdr:to>
      <xdr:col>14</xdr:col>
      <xdr:colOff>79375</xdr:colOff>
      <xdr:row>77</xdr:row>
      <xdr:rowOff>102966</xdr:rowOff>
    </xdr:to>
    <xdr:sp macro="" textlink="">
      <xdr:nvSpPr>
        <xdr:cNvPr id="417" name="円/楕円 416"/>
        <xdr:cNvSpPr/>
      </xdr:nvSpPr>
      <xdr:spPr>
        <a:xfrm>
          <a:off x="9588500" y="132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94093</xdr:rowOff>
    </xdr:from>
    <xdr:ext cx="534377" cy="259045"/>
    <xdr:sp macro="" textlink="">
      <xdr:nvSpPr>
        <xdr:cNvPr id="418" name="テキスト ボックス 417"/>
        <xdr:cNvSpPr txBox="1"/>
      </xdr:nvSpPr>
      <xdr:spPr>
        <a:xfrm>
          <a:off x="9372111" y="132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167633</xdr:rowOff>
    </xdr:from>
    <xdr:to>
      <xdr:col>12</xdr:col>
      <xdr:colOff>561975</xdr:colOff>
      <xdr:row>76</xdr:row>
      <xdr:rowOff>97783</xdr:rowOff>
    </xdr:to>
    <xdr:sp macro="" textlink="">
      <xdr:nvSpPr>
        <xdr:cNvPr id="419" name="円/楕円 418"/>
        <xdr:cNvSpPr/>
      </xdr:nvSpPr>
      <xdr:spPr>
        <a:xfrm>
          <a:off x="8699500" y="13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114311</xdr:rowOff>
    </xdr:from>
    <xdr:ext cx="534377" cy="259045"/>
    <xdr:sp macro="" textlink="">
      <xdr:nvSpPr>
        <xdr:cNvPr id="420" name="テキスト ボックス 419"/>
        <xdr:cNvSpPr txBox="1"/>
      </xdr:nvSpPr>
      <xdr:spPr>
        <a:xfrm>
          <a:off x="8483111" y="128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26,867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63182</xdr:rowOff>
    </xdr:from>
    <xdr:to>
      <xdr:col>11</xdr:col>
      <xdr:colOff>358775</xdr:colOff>
      <xdr:row>77</xdr:row>
      <xdr:rowOff>164782</xdr:rowOff>
    </xdr:to>
    <xdr:sp macro="" textlink="">
      <xdr:nvSpPr>
        <xdr:cNvPr id="421" name="円/楕円 420"/>
        <xdr:cNvSpPr/>
      </xdr:nvSpPr>
      <xdr:spPr>
        <a:xfrm>
          <a:off x="7810500" y="132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155909</xdr:rowOff>
    </xdr:from>
    <xdr:ext cx="534377" cy="259045"/>
    <xdr:sp macro="" textlink="">
      <xdr:nvSpPr>
        <xdr:cNvPr id="422" name="テキスト ボックス 421"/>
        <xdr:cNvSpPr txBox="1"/>
      </xdr:nvSpPr>
      <xdr:spPr>
        <a:xfrm>
          <a:off x="7594111" y="1335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100025</xdr:rowOff>
    </xdr:from>
    <xdr:to>
      <xdr:col>10</xdr:col>
      <xdr:colOff>155575</xdr:colOff>
      <xdr:row>78</xdr:row>
      <xdr:rowOff>30175</xdr:rowOff>
    </xdr:to>
    <xdr:sp macro="" textlink="">
      <xdr:nvSpPr>
        <xdr:cNvPr id="423" name="円/楕円 422"/>
        <xdr:cNvSpPr/>
      </xdr:nvSpPr>
      <xdr:spPr>
        <a:xfrm>
          <a:off x="6921500" y="133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21302</xdr:rowOff>
    </xdr:from>
    <xdr:ext cx="534377" cy="259045"/>
    <xdr:sp macro="" textlink="">
      <xdr:nvSpPr>
        <xdr:cNvPr id="424" name="テキスト ボックス 423"/>
        <xdr:cNvSpPr txBox="1"/>
      </xdr:nvSpPr>
      <xdr:spPr>
        <a:xfrm>
          <a:off x="6705111" y="1339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147,479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16477</xdr:rowOff>
    </xdr:from>
    <xdr:to>
      <xdr:col>15</xdr:col>
      <xdr:colOff>180975</xdr:colOff>
      <xdr:row>99</xdr:row>
      <xdr:rowOff>20450</xdr:rowOff>
    </xdr:to>
    <xdr:cxnSp macro="">
      <xdr:nvCxnSpPr>
        <xdr:cNvPr id="453" name="直線コネクタ 452"/>
        <xdr:cNvCxnSpPr/>
      </xdr:nvCxnSpPr>
      <xdr:spPr>
        <a:xfrm flipV="1">
          <a:off x="9639300" y="16990027"/>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20450</xdr:rowOff>
    </xdr:from>
    <xdr:to>
      <xdr:col>14</xdr:col>
      <xdr:colOff>28575</xdr:colOff>
      <xdr:row>99</xdr:row>
      <xdr:rowOff>22034</xdr:rowOff>
    </xdr:to>
    <xdr:cxnSp macro="">
      <xdr:nvCxnSpPr>
        <xdr:cNvPr id="456" name="直線コネクタ 455"/>
        <xdr:cNvCxnSpPr/>
      </xdr:nvCxnSpPr>
      <xdr:spPr>
        <a:xfrm flipV="1">
          <a:off x="8750300" y="16994000"/>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17165</xdr:rowOff>
    </xdr:from>
    <xdr:to>
      <xdr:col>12</xdr:col>
      <xdr:colOff>511175</xdr:colOff>
      <xdr:row>99</xdr:row>
      <xdr:rowOff>22034</xdr:rowOff>
    </xdr:to>
    <xdr:cxnSp macro="">
      <xdr:nvCxnSpPr>
        <xdr:cNvPr id="459" name="直線コネクタ 458"/>
        <xdr:cNvCxnSpPr/>
      </xdr:nvCxnSpPr>
      <xdr:spPr>
        <a:xfrm>
          <a:off x="7861300" y="16990715"/>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136649</xdr:rowOff>
    </xdr:from>
    <xdr:to>
      <xdr:col>12</xdr:col>
      <xdr:colOff>561975</xdr:colOff>
      <xdr:row>99</xdr:row>
      <xdr:rowOff>66799</xdr:rowOff>
    </xdr:to>
    <xdr:sp macro="" textlink="">
      <xdr:nvSpPr>
        <xdr:cNvPr id="460" name="フローチャート : 判断 459"/>
        <xdr:cNvSpPr/>
      </xdr:nvSpPr>
      <xdr:spPr>
        <a:xfrm>
          <a:off x="8699500" y="1693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83326</xdr:rowOff>
    </xdr:from>
    <xdr:ext cx="534377" cy="259045"/>
    <xdr:sp macro="" textlink="">
      <xdr:nvSpPr>
        <xdr:cNvPr id="461" name="テキスト ボックス 460"/>
        <xdr:cNvSpPr txBox="1"/>
      </xdr:nvSpPr>
      <xdr:spPr>
        <a:xfrm>
          <a:off x="8483111" y="167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17165</xdr:rowOff>
    </xdr:from>
    <xdr:to>
      <xdr:col>11</xdr:col>
      <xdr:colOff>307975</xdr:colOff>
      <xdr:row>99</xdr:row>
      <xdr:rowOff>25279</xdr:rowOff>
    </xdr:to>
    <xdr:cxnSp macro="">
      <xdr:nvCxnSpPr>
        <xdr:cNvPr id="462" name="直線コネクタ 461"/>
        <xdr:cNvCxnSpPr/>
      </xdr:nvCxnSpPr>
      <xdr:spPr>
        <a:xfrm flipV="1">
          <a:off x="6972300" y="16990715"/>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136299</xdr:rowOff>
    </xdr:from>
    <xdr:to>
      <xdr:col>11</xdr:col>
      <xdr:colOff>358775</xdr:colOff>
      <xdr:row>99</xdr:row>
      <xdr:rowOff>66449</xdr:rowOff>
    </xdr:to>
    <xdr:sp macro="" textlink="">
      <xdr:nvSpPr>
        <xdr:cNvPr id="463" name="フローチャート : 判断 462"/>
        <xdr:cNvSpPr/>
      </xdr:nvSpPr>
      <xdr:spPr>
        <a:xfrm>
          <a:off x="7810500" y="16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82976</xdr:rowOff>
    </xdr:from>
    <xdr:ext cx="534377" cy="259045"/>
    <xdr:sp macro="" textlink="">
      <xdr:nvSpPr>
        <xdr:cNvPr id="464" name="テキスト ボックス 463"/>
        <xdr:cNvSpPr txBox="1"/>
      </xdr:nvSpPr>
      <xdr:spPr>
        <a:xfrm>
          <a:off x="7594111" y="167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140703</xdr:rowOff>
    </xdr:from>
    <xdr:to>
      <xdr:col>10</xdr:col>
      <xdr:colOff>155575</xdr:colOff>
      <xdr:row>99</xdr:row>
      <xdr:rowOff>70853</xdr:rowOff>
    </xdr:to>
    <xdr:sp macro="" textlink="">
      <xdr:nvSpPr>
        <xdr:cNvPr id="465" name="フローチャート : 判断 464"/>
        <xdr:cNvSpPr/>
      </xdr:nvSpPr>
      <xdr:spPr>
        <a:xfrm>
          <a:off x="6921500" y="1694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87380</xdr:rowOff>
    </xdr:from>
    <xdr:ext cx="534377" cy="259045"/>
    <xdr:sp macro="" textlink="">
      <xdr:nvSpPr>
        <xdr:cNvPr id="466" name="テキスト ボックス 465"/>
        <xdr:cNvSpPr txBox="1"/>
      </xdr:nvSpPr>
      <xdr:spPr>
        <a:xfrm>
          <a:off x="6705111" y="167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137127</xdr:rowOff>
    </xdr:from>
    <xdr:to>
      <xdr:col>15</xdr:col>
      <xdr:colOff>231775</xdr:colOff>
      <xdr:row>99</xdr:row>
      <xdr:rowOff>67277</xdr:rowOff>
    </xdr:to>
    <xdr:sp macro="" textlink="">
      <xdr:nvSpPr>
        <xdr:cNvPr id="472" name="円/楕円 471"/>
        <xdr:cNvSpPr/>
      </xdr:nvSpPr>
      <xdr:spPr>
        <a:xfrm>
          <a:off x="10426700" y="1693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109947</xdr:rowOff>
    </xdr:from>
    <xdr:ext cx="534377" cy="259045"/>
    <xdr:sp macro="" textlink="">
      <xdr:nvSpPr>
        <xdr:cNvPr id="473" name="土木費該当値テキスト"/>
        <xdr:cNvSpPr txBox="1"/>
      </xdr:nvSpPr>
      <xdr:spPr>
        <a:xfrm>
          <a:off x="10528300" y="1691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73,421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141100</xdr:rowOff>
    </xdr:from>
    <xdr:to>
      <xdr:col>14</xdr:col>
      <xdr:colOff>79375</xdr:colOff>
      <xdr:row>99</xdr:row>
      <xdr:rowOff>71250</xdr:rowOff>
    </xdr:to>
    <xdr:sp macro="" textlink="">
      <xdr:nvSpPr>
        <xdr:cNvPr id="474" name="円/楕円 473"/>
        <xdr:cNvSpPr/>
      </xdr:nvSpPr>
      <xdr:spPr>
        <a:xfrm>
          <a:off x="9588500" y="169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62377</xdr:rowOff>
    </xdr:from>
    <xdr:ext cx="534377" cy="259045"/>
    <xdr:sp macro="" textlink="">
      <xdr:nvSpPr>
        <xdr:cNvPr id="475" name="テキスト ボックス 474"/>
        <xdr:cNvSpPr txBox="1"/>
      </xdr:nvSpPr>
      <xdr:spPr>
        <a:xfrm>
          <a:off x="9372111" y="1703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62,992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142684</xdr:rowOff>
    </xdr:from>
    <xdr:to>
      <xdr:col>12</xdr:col>
      <xdr:colOff>561975</xdr:colOff>
      <xdr:row>99</xdr:row>
      <xdr:rowOff>72834</xdr:rowOff>
    </xdr:to>
    <xdr:sp macro="" textlink="">
      <xdr:nvSpPr>
        <xdr:cNvPr id="476" name="円/楕円 475"/>
        <xdr:cNvSpPr/>
      </xdr:nvSpPr>
      <xdr:spPr>
        <a:xfrm>
          <a:off x="8699500" y="169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63961</xdr:rowOff>
    </xdr:from>
    <xdr:ext cx="534377" cy="259045"/>
    <xdr:sp macro="" textlink="">
      <xdr:nvSpPr>
        <xdr:cNvPr id="477" name="テキスト ボックス 476"/>
        <xdr:cNvSpPr txBox="1"/>
      </xdr:nvSpPr>
      <xdr:spPr>
        <a:xfrm>
          <a:off x="8483111" y="1703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58,832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137815</xdr:rowOff>
    </xdr:from>
    <xdr:to>
      <xdr:col>11</xdr:col>
      <xdr:colOff>358775</xdr:colOff>
      <xdr:row>99</xdr:row>
      <xdr:rowOff>67965</xdr:rowOff>
    </xdr:to>
    <xdr:sp macro="" textlink="">
      <xdr:nvSpPr>
        <xdr:cNvPr id="478" name="円/楕円 477"/>
        <xdr:cNvSpPr/>
      </xdr:nvSpPr>
      <xdr:spPr>
        <a:xfrm>
          <a:off x="7810500" y="169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59092</xdr:rowOff>
    </xdr:from>
    <xdr:ext cx="534377" cy="259045"/>
    <xdr:sp macro="" textlink="">
      <xdr:nvSpPr>
        <xdr:cNvPr id="479" name="テキスト ボックス 478"/>
        <xdr:cNvSpPr txBox="1"/>
      </xdr:nvSpPr>
      <xdr:spPr>
        <a:xfrm>
          <a:off x="7594111" y="1703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71,615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145929</xdr:rowOff>
    </xdr:from>
    <xdr:to>
      <xdr:col>10</xdr:col>
      <xdr:colOff>155575</xdr:colOff>
      <xdr:row>99</xdr:row>
      <xdr:rowOff>76079</xdr:rowOff>
    </xdr:to>
    <xdr:sp macro="" textlink="">
      <xdr:nvSpPr>
        <xdr:cNvPr id="480" name="円/楕円 479"/>
        <xdr:cNvSpPr/>
      </xdr:nvSpPr>
      <xdr:spPr>
        <a:xfrm>
          <a:off x="6921500" y="1694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67206</xdr:rowOff>
    </xdr:from>
    <xdr:ext cx="534377" cy="259045"/>
    <xdr:sp macro="" textlink="">
      <xdr:nvSpPr>
        <xdr:cNvPr id="481" name="テキスト ボックス 480"/>
        <xdr:cNvSpPr txBox="1"/>
      </xdr:nvSpPr>
      <xdr:spPr>
        <a:xfrm>
          <a:off x="6705111" y="1704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73194</xdr:rowOff>
    </xdr:from>
    <xdr:to>
      <xdr:col>23</xdr:col>
      <xdr:colOff>517525</xdr:colOff>
      <xdr:row>39</xdr:row>
      <xdr:rowOff>91531</xdr:rowOff>
    </xdr:to>
    <xdr:cxnSp macro="">
      <xdr:nvCxnSpPr>
        <xdr:cNvPr id="513" name="直線コネクタ 512"/>
        <xdr:cNvCxnSpPr/>
      </xdr:nvCxnSpPr>
      <xdr:spPr>
        <a:xfrm flipV="1">
          <a:off x="15481300" y="6759744"/>
          <a:ext cx="8382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91531</xdr:rowOff>
    </xdr:from>
    <xdr:to>
      <xdr:col>22</xdr:col>
      <xdr:colOff>365125</xdr:colOff>
      <xdr:row>39</xdr:row>
      <xdr:rowOff>106373</xdr:rowOff>
    </xdr:to>
    <xdr:cxnSp macro="">
      <xdr:nvCxnSpPr>
        <xdr:cNvPr id="516" name="直線コネクタ 515"/>
        <xdr:cNvCxnSpPr/>
      </xdr:nvCxnSpPr>
      <xdr:spPr>
        <a:xfrm flipV="1">
          <a:off x="14592300" y="6778081"/>
          <a:ext cx="889000" cy="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57306</xdr:rowOff>
    </xdr:from>
    <xdr:to>
      <xdr:col>21</xdr:col>
      <xdr:colOff>161925</xdr:colOff>
      <xdr:row>39</xdr:row>
      <xdr:rowOff>106373</xdr:rowOff>
    </xdr:to>
    <xdr:cxnSp macro="">
      <xdr:nvCxnSpPr>
        <xdr:cNvPr id="519" name="直線コネクタ 518"/>
        <xdr:cNvCxnSpPr/>
      </xdr:nvCxnSpPr>
      <xdr:spPr>
        <a:xfrm>
          <a:off x="13703300" y="6743856"/>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166771</xdr:rowOff>
    </xdr:from>
    <xdr:to>
      <xdr:col>21</xdr:col>
      <xdr:colOff>212725</xdr:colOff>
      <xdr:row>38</xdr:row>
      <xdr:rowOff>96921</xdr:rowOff>
    </xdr:to>
    <xdr:sp macro="" textlink="">
      <xdr:nvSpPr>
        <xdr:cNvPr id="520" name="フローチャート : 判断 519"/>
        <xdr:cNvSpPr/>
      </xdr:nvSpPr>
      <xdr:spPr>
        <a:xfrm>
          <a:off x="14541500" y="651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113448</xdr:rowOff>
    </xdr:from>
    <xdr:ext cx="534377" cy="259045"/>
    <xdr:sp macro="" textlink="">
      <xdr:nvSpPr>
        <xdr:cNvPr id="521" name="テキスト ボックス 520"/>
        <xdr:cNvSpPr txBox="1"/>
      </xdr:nvSpPr>
      <xdr:spPr>
        <a:xfrm>
          <a:off x="14325111" y="628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145709</xdr:rowOff>
    </xdr:from>
    <xdr:to>
      <xdr:col>19</xdr:col>
      <xdr:colOff>644525</xdr:colOff>
      <xdr:row>39</xdr:row>
      <xdr:rowOff>57306</xdr:rowOff>
    </xdr:to>
    <xdr:cxnSp macro="">
      <xdr:nvCxnSpPr>
        <xdr:cNvPr id="522" name="直線コネクタ 521"/>
        <xdr:cNvCxnSpPr/>
      </xdr:nvCxnSpPr>
      <xdr:spPr>
        <a:xfrm>
          <a:off x="12814300" y="6489359"/>
          <a:ext cx="889000" cy="25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8759</xdr:rowOff>
    </xdr:from>
    <xdr:to>
      <xdr:col>20</xdr:col>
      <xdr:colOff>9525</xdr:colOff>
      <xdr:row>38</xdr:row>
      <xdr:rowOff>110359</xdr:rowOff>
    </xdr:to>
    <xdr:sp macro="" textlink="">
      <xdr:nvSpPr>
        <xdr:cNvPr id="523" name="フローチャート : 判断 522"/>
        <xdr:cNvSpPr/>
      </xdr:nvSpPr>
      <xdr:spPr>
        <a:xfrm>
          <a:off x="13652500" y="652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126887</xdr:rowOff>
    </xdr:from>
    <xdr:ext cx="534377" cy="259045"/>
    <xdr:sp macro="" textlink="">
      <xdr:nvSpPr>
        <xdr:cNvPr id="524" name="テキスト ボックス 523"/>
        <xdr:cNvSpPr txBox="1"/>
      </xdr:nvSpPr>
      <xdr:spPr>
        <a:xfrm>
          <a:off x="13436111" y="62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45172</xdr:rowOff>
    </xdr:from>
    <xdr:to>
      <xdr:col>18</xdr:col>
      <xdr:colOff>492125</xdr:colOff>
      <xdr:row>38</xdr:row>
      <xdr:rowOff>146772</xdr:rowOff>
    </xdr:to>
    <xdr:sp macro="" textlink="">
      <xdr:nvSpPr>
        <xdr:cNvPr id="525" name="フローチャート : 判断 524"/>
        <xdr:cNvSpPr/>
      </xdr:nvSpPr>
      <xdr:spPr>
        <a:xfrm>
          <a:off x="12763500" y="6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137899</xdr:rowOff>
    </xdr:from>
    <xdr:ext cx="534377" cy="259045"/>
    <xdr:sp macro="" textlink="">
      <xdr:nvSpPr>
        <xdr:cNvPr id="526" name="テキスト ボックス 525"/>
        <xdr:cNvSpPr txBox="1"/>
      </xdr:nvSpPr>
      <xdr:spPr>
        <a:xfrm>
          <a:off x="12547111" y="665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22394</xdr:rowOff>
    </xdr:from>
    <xdr:to>
      <xdr:col>23</xdr:col>
      <xdr:colOff>568325</xdr:colOff>
      <xdr:row>39</xdr:row>
      <xdr:rowOff>123994</xdr:rowOff>
    </xdr:to>
    <xdr:sp macro="" textlink="">
      <xdr:nvSpPr>
        <xdr:cNvPr id="532" name="円/楕円 531"/>
        <xdr:cNvSpPr/>
      </xdr:nvSpPr>
      <xdr:spPr>
        <a:xfrm>
          <a:off x="16268700" y="670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108771</xdr:rowOff>
    </xdr:from>
    <xdr:ext cx="534377" cy="259045"/>
    <xdr:sp macro="" textlink="">
      <xdr:nvSpPr>
        <xdr:cNvPr id="533" name="消防費該当値テキスト"/>
        <xdr:cNvSpPr txBox="1"/>
      </xdr:nvSpPr>
      <xdr:spPr>
        <a:xfrm>
          <a:off x="16370300" y="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21,573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40731</xdr:rowOff>
    </xdr:from>
    <xdr:to>
      <xdr:col>22</xdr:col>
      <xdr:colOff>415925</xdr:colOff>
      <xdr:row>39</xdr:row>
      <xdr:rowOff>142331</xdr:rowOff>
    </xdr:to>
    <xdr:sp macro="" textlink="">
      <xdr:nvSpPr>
        <xdr:cNvPr id="534" name="円/楕円 533"/>
        <xdr:cNvSpPr/>
      </xdr:nvSpPr>
      <xdr:spPr>
        <a:xfrm>
          <a:off x="15430500" y="67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133458</xdr:rowOff>
    </xdr:from>
    <xdr:ext cx="534377" cy="259045"/>
    <xdr:sp macro="" textlink="">
      <xdr:nvSpPr>
        <xdr:cNvPr id="535" name="テキスト ボックス 534"/>
        <xdr:cNvSpPr txBox="1"/>
      </xdr:nvSpPr>
      <xdr:spPr>
        <a:xfrm>
          <a:off x="15214111" y="682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20,450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55573</xdr:rowOff>
    </xdr:from>
    <xdr:to>
      <xdr:col>21</xdr:col>
      <xdr:colOff>212725</xdr:colOff>
      <xdr:row>39</xdr:row>
      <xdr:rowOff>157173</xdr:rowOff>
    </xdr:to>
    <xdr:sp macro="" textlink="">
      <xdr:nvSpPr>
        <xdr:cNvPr id="536" name="円/楕円 535"/>
        <xdr:cNvSpPr/>
      </xdr:nvSpPr>
      <xdr:spPr>
        <a:xfrm>
          <a:off x="14541500" y="674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148300</xdr:rowOff>
    </xdr:from>
    <xdr:ext cx="534377" cy="259045"/>
    <xdr:sp macro="" textlink="">
      <xdr:nvSpPr>
        <xdr:cNvPr id="537" name="テキスト ボックス 536"/>
        <xdr:cNvSpPr txBox="1"/>
      </xdr:nvSpPr>
      <xdr:spPr>
        <a:xfrm>
          <a:off x="14325111" y="683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6506</xdr:rowOff>
    </xdr:from>
    <xdr:to>
      <xdr:col>20</xdr:col>
      <xdr:colOff>9525</xdr:colOff>
      <xdr:row>39</xdr:row>
      <xdr:rowOff>108106</xdr:rowOff>
    </xdr:to>
    <xdr:sp macro="" textlink="">
      <xdr:nvSpPr>
        <xdr:cNvPr id="538" name="円/楕円 537"/>
        <xdr:cNvSpPr/>
      </xdr:nvSpPr>
      <xdr:spPr>
        <a:xfrm>
          <a:off x="13652500" y="669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99233</xdr:rowOff>
    </xdr:from>
    <xdr:ext cx="534377" cy="259045"/>
    <xdr:sp macro="" textlink="">
      <xdr:nvSpPr>
        <xdr:cNvPr id="539" name="テキスト ボックス 538"/>
        <xdr:cNvSpPr txBox="1"/>
      </xdr:nvSpPr>
      <xdr:spPr>
        <a:xfrm>
          <a:off x="13436111" y="678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94909</xdr:rowOff>
    </xdr:from>
    <xdr:to>
      <xdr:col>18</xdr:col>
      <xdr:colOff>492125</xdr:colOff>
      <xdr:row>38</xdr:row>
      <xdr:rowOff>25059</xdr:rowOff>
    </xdr:to>
    <xdr:sp macro="" textlink="">
      <xdr:nvSpPr>
        <xdr:cNvPr id="540" name="円/楕円 539"/>
        <xdr:cNvSpPr/>
      </xdr:nvSpPr>
      <xdr:spPr>
        <a:xfrm>
          <a:off x="12763500" y="64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41586</xdr:rowOff>
    </xdr:from>
    <xdr:ext cx="534377" cy="259045"/>
    <xdr:sp macro="" textlink="">
      <xdr:nvSpPr>
        <xdr:cNvPr id="541" name="テキスト ボックス 540"/>
        <xdr:cNvSpPr txBox="1"/>
      </xdr:nvSpPr>
      <xdr:spPr>
        <a:xfrm>
          <a:off x="12547111" y="621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83914</xdr:rowOff>
    </xdr:from>
    <xdr:to>
      <xdr:col>23</xdr:col>
      <xdr:colOff>517525</xdr:colOff>
      <xdr:row>57</xdr:row>
      <xdr:rowOff>105079</xdr:rowOff>
    </xdr:to>
    <xdr:cxnSp macro="">
      <xdr:nvCxnSpPr>
        <xdr:cNvPr id="570" name="直線コネクタ 569"/>
        <xdr:cNvCxnSpPr/>
      </xdr:nvCxnSpPr>
      <xdr:spPr>
        <a:xfrm flipV="1">
          <a:off x="15481300" y="9856564"/>
          <a:ext cx="8382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16688</xdr:rowOff>
    </xdr:from>
    <xdr:ext cx="534377" cy="259045"/>
    <xdr:sp macro="" textlink="">
      <xdr:nvSpPr>
        <xdr:cNvPr id="571" name="教育費平均値テキスト"/>
        <xdr:cNvSpPr txBox="1"/>
      </xdr:nvSpPr>
      <xdr:spPr>
        <a:xfrm>
          <a:off x="16370300" y="978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105079</xdr:rowOff>
    </xdr:from>
    <xdr:to>
      <xdr:col>22</xdr:col>
      <xdr:colOff>365125</xdr:colOff>
      <xdr:row>57</xdr:row>
      <xdr:rowOff>129059</xdr:rowOff>
    </xdr:to>
    <xdr:cxnSp macro="">
      <xdr:nvCxnSpPr>
        <xdr:cNvPr id="573" name="直線コネクタ 572"/>
        <xdr:cNvCxnSpPr/>
      </xdr:nvCxnSpPr>
      <xdr:spPr>
        <a:xfrm flipV="1">
          <a:off x="14592300" y="9877729"/>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151151</xdr:rowOff>
    </xdr:from>
    <xdr:ext cx="534377" cy="259045"/>
    <xdr:sp macro="" textlink="">
      <xdr:nvSpPr>
        <xdr:cNvPr id="575" name="テキスト ボックス 574"/>
        <xdr:cNvSpPr txBox="1"/>
      </xdr:nvSpPr>
      <xdr:spPr>
        <a:xfrm>
          <a:off x="15214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105559</xdr:rowOff>
    </xdr:from>
    <xdr:to>
      <xdr:col>21</xdr:col>
      <xdr:colOff>161925</xdr:colOff>
      <xdr:row>57</xdr:row>
      <xdr:rowOff>129059</xdr:rowOff>
    </xdr:to>
    <xdr:cxnSp macro="">
      <xdr:nvCxnSpPr>
        <xdr:cNvPr id="576" name="直線コネクタ 575"/>
        <xdr:cNvCxnSpPr/>
      </xdr:nvCxnSpPr>
      <xdr:spPr>
        <a:xfrm>
          <a:off x="13703300" y="9878209"/>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52031</xdr:rowOff>
    </xdr:from>
    <xdr:to>
      <xdr:col>21</xdr:col>
      <xdr:colOff>212725</xdr:colOff>
      <xdr:row>57</xdr:row>
      <xdr:rowOff>153631</xdr:rowOff>
    </xdr:to>
    <xdr:sp macro="" textlink="">
      <xdr:nvSpPr>
        <xdr:cNvPr id="577" name="フローチャート : 判断 576"/>
        <xdr:cNvSpPr/>
      </xdr:nvSpPr>
      <xdr:spPr>
        <a:xfrm>
          <a:off x="14541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170158</xdr:rowOff>
    </xdr:from>
    <xdr:ext cx="534377" cy="259045"/>
    <xdr:sp macro="" textlink="">
      <xdr:nvSpPr>
        <xdr:cNvPr id="578" name="テキスト ボックス 577"/>
        <xdr:cNvSpPr txBox="1"/>
      </xdr:nvSpPr>
      <xdr:spPr>
        <a:xfrm>
          <a:off x="14325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42751</xdr:rowOff>
    </xdr:from>
    <xdr:to>
      <xdr:col>19</xdr:col>
      <xdr:colOff>644525</xdr:colOff>
      <xdr:row>57</xdr:row>
      <xdr:rowOff>105559</xdr:rowOff>
    </xdr:to>
    <xdr:cxnSp macro="">
      <xdr:nvCxnSpPr>
        <xdr:cNvPr id="579" name="直線コネクタ 578"/>
        <xdr:cNvCxnSpPr/>
      </xdr:nvCxnSpPr>
      <xdr:spPr>
        <a:xfrm>
          <a:off x="12814300" y="9815401"/>
          <a:ext cx="889000" cy="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60474</xdr:rowOff>
    </xdr:from>
    <xdr:to>
      <xdr:col>20</xdr:col>
      <xdr:colOff>9525</xdr:colOff>
      <xdr:row>57</xdr:row>
      <xdr:rowOff>162074</xdr:rowOff>
    </xdr:to>
    <xdr:sp macro="" textlink="">
      <xdr:nvSpPr>
        <xdr:cNvPr id="580" name="フローチャート : 判断 579"/>
        <xdr:cNvSpPr/>
      </xdr:nvSpPr>
      <xdr:spPr>
        <a:xfrm>
          <a:off x="13652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153201</xdr:rowOff>
    </xdr:from>
    <xdr:ext cx="534377" cy="259045"/>
    <xdr:sp macro="" textlink="">
      <xdr:nvSpPr>
        <xdr:cNvPr id="581" name="テキスト ボックス 580"/>
        <xdr:cNvSpPr txBox="1"/>
      </xdr:nvSpPr>
      <xdr:spPr>
        <a:xfrm>
          <a:off x="13436111" y="99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77474</xdr:rowOff>
    </xdr:from>
    <xdr:to>
      <xdr:col>18</xdr:col>
      <xdr:colOff>492125</xdr:colOff>
      <xdr:row>58</xdr:row>
      <xdr:rowOff>7624</xdr:rowOff>
    </xdr:to>
    <xdr:sp macro="" textlink="">
      <xdr:nvSpPr>
        <xdr:cNvPr id="582" name="フローチャート : 判断 581"/>
        <xdr:cNvSpPr/>
      </xdr:nvSpPr>
      <xdr:spPr>
        <a:xfrm>
          <a:off x="12763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170201</xdr:rowOff>
    </xdr:from>
    <xdr:ext cx="534377" cy="259045"/>
    <xdr:sp macro="" textlink="">
      <xdr:nvSpPr>
        <xdr:cNvPr id="583" name="テキスト ボックス 582"/>
        <xdr:cNvSpPr txBox="1"/>
      </xdr:nvSpPr>
      <xdr:spPr>
        <a:xfrm>
          <a:off x="12547111" y="994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33114</xdr:rowOff>
    </xdr:from>
    <xdr:to>
      <xdr:col>23</xdr:col>
      <xdr:colOff>568325</xdr:colOff>
      <xdr:row>57</xdr:row>
      <xdr:rowOff>134714</xdr:rowOff>
    </xdr:to>
    <xdr:sp macro="" textlink="">
      <xdr:nvSpPr>
        <xdr:cNvPr id="589" name="円/楕円 588"/>
        <xdr:cNvSpPr/>
      </xdr:nvSpPr>
      <xdr:spPr>
        <a:xfrm>
          <a:off x="16268700" y="98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55991</xdr:rowOff>
    </xdr:from>
    <xdr:ext cx="534377" cy="259045"/>
    <xdr:sp macro="" textlink="">
      <xdr:nvSpPr>
        <xdr:cNvPr id="590" name="教育費該当値テキスト"/>
        <xdr:cNvSpPr txBox="1"/>
      </xdr:nvSpPr>
      <xdr:spPr>
        <a:xfrm>
          <a:off x="16370300" y="96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79,642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54279</xdr:rowOff>
    </xdr:from>
    <xdr:to>
      <xdr:col>22</xdr:col>
      <xdr:colOff>415925</xdr:colOff>
      <xdr:row>57</xdr:row>
      <xdr:rowOff>155879</xdr:rowOff>
    </xdr:to>
    <xdr:sp macro="" textlink="">
      <xdr:nvSpPr>
        <xdr:cNvPr id="591" name="円/楕円 590"/>
        <xdr:cNvSpPr/>
      </xdr:nvSpPr>
      <xdr:spPr>
        <a:xfrm>
          <a:off x="15430500" y="98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956</xdr:rowOff>
    </xdr:from>
    <xdr:ext cx="534377" cy="259045"/>
    <xdr:sp macro="" textlink="">
      <xdr:nvSpPr>
        <xdr:cNvPr id="592" name="テキスト ボックス 591"/>
        <xdr:cNvSpPr txBox="1"/>
      </xdr:nvSpPr>
      <xdr:spPr>
        <a:xfrm>
          <a:off x="15214111" y="960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74,087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78259</xdr:rowOff>
    </xdr:from>
    <xdr:to>
      <xdr:col>21</xdr:col>
      <xdr:colOff>212725</xdr:colOff>
      <xdr:row>58</xdr:row>
      <xdr:rowOff>8409</xdr:rowOff>
    </xdr:to>
    <xdr:sp macro="" textlink="">
      <xdr:nvSpPr>
        <xdr:cNvPr id="593" name="円/楕円 592"/>
        <xdr:cNvSpPr/>
      </xdr:nvSpPr>
      <xdr:spPr>
        <a:xfrm>
          <a:off x="14541500" y="98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170986</xdr:rowOff>
    </xdr:from>
    <xdr:ext cx="534377" cy="259045"/>
    <xdr:sp macro="" textlink="">
      <xdr:nvSpPr>
        <xdr:cNvPr id="594" name="テキスト ボックス 593"/>
        <xdr:cNvSpPr txBox="1"/>
      </xdr:nvSpPr>
      <xdr:spPr>
        <a:xfrm>
          <a:off x="14325111" y="994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54759</xdr:rowOff>
    </xdr:from>
    <xdr:to>
      <xdr:col>20</xdr:col>
      <xdr:colOff>9525</xdr:colOff>
      <xdr:row>57</xdr:row>
      <xdr:rowOff>156359</xdr:rowOff>
    </xdr:to>
    <xdr:sp macro="" textlink="">
      <xdr:nvSpPr>
        <xdr:cNvPr id="595" name="円/楕円 594"/>
        <xdr:cNvSpPr/>
      </xdr:nvSpPr>
      <xdr:spPr>
        <a:xfrm>
          <a:off x="13652500" y="982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1436</xdr:rowOff>
    </xdr:from>
    <xdr:ext cx="534377" cy="259045"/>
    <xdr:sp macro="" textlink="">
      <xdr:nvSpPr>
        <xdr:cNvPr id="596" name="テキスト ボックス 595"/>
        <xdr:cNvSpPr txBox="1"/>
      </xdr:nvSpPr>
      <xdr:spPr>
        <a:xfrm>
          <a:off x="13436111" y="960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163401</xdr:rowOff>
    </xdr:from>
    <xdr:to>
      <xdr:col>18</xdr:col>
      <xdr:colOff>492125</xdr:colOff>
      <xdr:row>57</xdr:row>
      <xdr:rowOff>93551</xdr:rowOff>
    </xdr:to>
    <xdr:sp macro="" textlink="">
      <xdr:nvSpPr>
        <xdr:cNvPr id="597" name="円/楕円 596"/>
        <xdr:cNvSpPr/>
      </xdr:nvSpPr>
      <xdr:spPr>
        <a:xfrm>
          <a:off x="12763500" y="97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110078</xdr:rowOff>
    </xdr:from>
    <xdr:ext cx="534377" cy="259045"/>
    <xdr:sp macro="" textlink="">
      <xdr:nvSpPr>
        <xdr:cNvPr id="598" name="テキスト ボックス 597"/>
        <xdr:cNvSpPr txBox="1"/>
      </xdr:nvSpPr>
      <xdr:spPr>
        <a:xfrm>
          <a:off x="12547111" y="953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137108</xdr:rowOff>
    </xdr:from>
    <xdr:to>
      <xdr:col>23</xdr:col>
      <xdr:colOff>517525</xdr:colOff>
      <xdr:row>78</xdr:row>
      <xdr:rowOff>139407</xdr:rowOff>
    </xdr:to>
    <xdr:cxnSp macro="">
      <xdr:nvCxnSpPr>
        <xdr:cNvPr id="625" name="直線コネクタ 624"/>
        <xdr:cNvCxnSpPr/>
      </xdr:nvCxnSpPr>
      <xdr:spPr>
        <a:xfrm>
          <a:off x="15481300" y="13510208"/>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118318</xdr:rowOff>
    </xdr:from>
    <xdr:to>
      <xdr:col>22</xdr:col>
      <xdr:colOff>365125</xdr:colOff>
      <xdr:row>78</xdr:row>
      <xdr:rowOff>137108</xdr:rowOff>
    </xdr:to>
    <xdr:cxnSp macro="">
      <xdr:nvCxnSpPr>
        <xdr:cNvPr id="628" name="直線コネクタ 627"/>
        <xdr:cNvCxnSpPr/>
      </xdr:nvCxnSpPr>
      <xdr:spPr>
        <a:xfrm>
          <a:off x="14592300" y="13491418"/>
          <a:ext cx="889000" cy="1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101766</xdr:rowOff>
    </xdr:from>
    <xdr:to>
      <xdr:col>21</xdr:col>
      <xdr:colOff>161925</xdr:colOff>
      <xdr:row>78</xdr:row>
      <xdr:rowOff>118318</xdr:rowOff>
    </xdr:to>
    <xdr:cxnSp macro="">
      <xdr:nvCxnSpPr>
        <xdr:cNvPr id="631" name="直線コネクタ 630"/>
        <xdr:cNvCxnSpPr/>
      </xdr:nvCxnSpPr>
      <xdr:spPr>
        <a:xfrm>
          <a:off x="13703300" y="13474866"/>
          <a:ext cx="8890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60787</xdr:rowOff>
    </xdr:from>
    <xdr:to>
      <xdr:col>21</xdr:col>
      <xdr:colOff>212725</xdr:colOff>
      <xdr:row>78</xdr:row>
      <xdr:rowOff>162387</xdr:rowOff>
    </xdr:to>
    <xdr:sp macro="" textlink="">
      <xdr:nvSpPr>
        <xdr:cNvPr id="632" name="フローチャート : 判断 631"/>
        <xdr:cNvSpPr/>
      </xdr:nvSpPr>
      <xdr:spPr>
        <a:xfrm>
          <a:off x="14541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7464</xdr:rowOff>
    </xdr:from>
    <xdr:ext cx="534377" cy="259045"/>
    <xdr:sp macro="" textlink="">
      <xdr:nvSpPr>
        <xdr:cNvPr id="633" name="テキスト ボックス 632"/>
        <xdr:cNvSpPr txBox="1"/>
      </xdr:nvSpPr>
      <xdr:spPr>
        <a:xfrm>
          <a:off x="14325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101602</xdr:rowOff>
    </xdr:from>
    <xdr:to>
      <xdr:col>19</xdr:col>
      <xdr:colOff>644525</xdr:colOff>
      <xdr:row>78</xdr:row>
      <xdr:rowOff>101766</xdr:rowOff>
    </xdr:to>
    <xdr:cxnSp macro="">
      <xdr:nvCxnSpPr>
        <xdr:cNvPr id="634" name="直線コネクタ 633"/>
        <xdr:cNvCxnSpPr/>
      </xdr:nvCxnSpPr>
      <xdr:spPr>
        <a:xfrm>
          <a:off x="12814300" y="13474702"/>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67894</xdr:rowOff>
    </xdr:from>
    <xdr:to>
      <xdr:col>20</xdr:col>
      <xdr:colOff>9525</xdr:colOff>
      <xdr:row>78</xdr:row>
      <xdr:rowOff>169494</xdr:rowOff>
    </xdr:to>
    <xdr:sp macro="" textlink="">
      <xdr:nvSpPr>
        <xdr:cNvPr id="635" name="フローチャート : 判断 634"/>
        <xdr:cNvSpPr/>
      </xdr:nvSpPr>
      <xdr:spPr>
        <a:xfrm>
          <a:off x="13652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160621</xdr:rowOff>
    </xdr:from>
    <xdr:ext cx="469744" cy="259045"/>
    <xdr:sp macro="" textlink="">
      <xdr:nvSpPr>
        <xdr:cNvPr id="636" name="テキスト ボックス 635"/>
        <xdr:cNvSpPr txBox="1"/>
      </xdr:nvSpPr>
      <xdr:spPr>
        <a:xfrm>
          <a:off x="13468427" y="1353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67537</xdr:rowOff>
    </xdr:from>
    <xdr:to>
      <xdr:col>18</xdr:col>
      <xdr:colOff>492125</xdr:colOff>
      <xdr:row>78</xdr:row>
      <xdr:rowOff>169137</xdr:rowOff>
    </xdr:to>
    <xdr:sp macro="" textlink="">
      <xdr:nvSpPr>
        <xdr:cNvPr id="637" name="フローチャート : 判断 636"/>
        <xdr:cNvSpPr/>
      </xdr:nvSpPr>
      <xdr:spPr>
        <a:xfrm>
          <a:off x="12763500" y="1344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160264</xdr:rowOff>
    </xdr:from>
    <xdr:ext cx="469744" cy="259045"/>
    <xdr:sp macro="" textlink="">
      <xdr:nvSpPr>
        <xdr:cNvPr id="638" name="テキスト ボックス 637"/>
        <xdr:cNvSpPr txBox="1"/>
      </xdr:nvSpPr>
      <xdr:spPr>
        <a:xfrm>
          <a:off x="12579427" y="1353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88607</xdr:rowOff>
    </xdr:from>
    <xdr:to>
      <xdr:col>23</xdr:col>
      <xdr:colOff>568325</xdr:colOff>
      <xdr:row>79</xdr:row>
      <xdr:rowOff>18757</xdr:rowOff>
    </xdr:to>
    <xdr:sp macro="" textlink="">
      <xdr:nvSpPr>
        <xdr:cNvPr id="644" name="円/楕円 643"/>
        <xdr:cNvSpPr/>
      </xdr:nvSpPr>
      <xdr:spPr>
        <a:xfrm>
          <a:off x="16268700" y="134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378565" cy="259045"/>
    <xdr:sp macro="" textlink="">
      <xdr:nvSpPr>
        <xdr:cNvPr id="645" name="災害復旧費該当値テキスト"/>
        <xdr:cNvSpPr txBox="1"/>
      </xdr:nvSpPr>
      <xdr:spPr>
        <a:xfrm>
          <a:off x="16370300" y="13419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86308</xdr:rowOff>
    </xdr:from>
    <xdr:to>
      <xdr:col>22</xdr:col>
      <xdr:colOff>415925</xdr:colOff>
      <xdr:row>79</xdr:row>
      <xdr:rowOff>16458</xdr:rowOff>
    </xdr:to>
    <xdr:sp macro="" textlink="">
      <xdr:nvSpPr>
        <xdr:cNvPr id="646" name="円/楕円 645"/>
        <xdr:cNvSpPr/>
      </xdr:nvSpPr>
      <xdr:spPr>
        <a:xfrm>
          <a:off x="15430500" y="134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7585</xdr:rowOff>
    </xdr:from>
    <xdr:ext cx="469744" cy="259045"/>
    <xdr:sp macro="" textlink="">
      <xdr:nvSpPr>
        <xdr:cNvPr id="647" name="テキスト ボックス 646"/>
        <xdr:cNvSpPr txBox="1"/>
      </xdr:nvSpPr>
      <xdr:spPr>
        <a:xfrm>
          <a:off x="15246427" y="135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67518</xdr:rowOff>
    </xdr:from>
    <xdr:to>
      <xdr:col>21</xdr:col>
      <xdr:colOff>212725</xdr:colOff>
      <xdr:row>78</xdr:row>
      <xdr:rowOff>169118</xdr:rowOff>
    </xdr:to>
    <xdr:sp macro="" textlink="">
      <xdr:nvSpPr>
        <xdr:cNvPr id="648" name="円/楕円 647"/>
        <xdr:cNvSpPr/>
      </xdr:nvSpPr>
      <xdr:spPr>
        <a:xfrm>
          <a:off x="14541500" y="134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160245</xdr:rowOff>
    </xdr:from>
    <xdr:ext cx="469744" cy="259045"/>
    <xdr:sp macro="" textlink="">
      <xdr:nvSpPr>
        <xdr:cNvPr id="649" name="テキスト ボックス 648"/>
        <xdr:cNvSpPr txBox="1"/>
      </xdr:nvSpPr>
      <xdr:spPr>
        <a:xfrm>
          <a:off x="14357427" y="135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50966</xdr:rowOff>
    </xdr:from>
    <xdr:to>
      <xdr:col>20</xdr:col>
      <xdr:colOff>9525</xdr:colOff>
      <xdr:row>78</xdr:row>
      <xdr:rowOff>152566</xdr:rowOff>
    </xdr:to>
    <xdr:sp macro="" textlink="">
      <xdr:nvSpPr>
        <xdr:cNvPr id="650" name="円/楕円 649"/>
        <xdr:cNvSpPr/>
      </xdr:nvSpPr>
      <xdr:spPr>
        <a:xfrm>
          <a:off x="13652500" y="134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169093</xdr:rowOff>
    </xdr:from>
    <xdr:ext cx="534377" cy="259045"/>
    <xdr:sp macro="" textlink="">
      <xdr:nvSpPr>
        <xdr:cNvPr id="651" name="テキスト ボックス 650"/>
        <xdr:cNvSpPr txBox="1"/>
      </xdr:nvSpPr>
      <xdr:spPr>
        <a:xfrm>
          <a:off x="13436111" y="131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50802</xdr:rowOff>
    </xdr:from>
    <xdr:to>
      <xdr:col>18</xdr:col>
      <xdr:colOff>492125</xdr:colOff>
      <xdr:row>78</xdr:row>
      <xdr:rowOff>152402</xdr:rowOff>
    </xdr:to>
    <xdr:sp macro="" textlink="">
      <xdr:nvSpPr>
        <xdr:cNvPr id="652" name="円/楕円 651"/>
        <xdr:cNvSpPr/>
      </xdr:nvSpPr>
      <xdr:spPr>
        <a:xfrm>
          <a:off x="12763500" y="134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168929</xdr:rowOff>
    </xdr:from>
    <xdr:ext cx="534377" cy="259045"/>
    <xdr:sp macro="" textlink="">
      <xdr:nvSpPr>
        <xdr:cNvPr id="653" name="テキスト ボックス 652"/>
        <xdr:cNvSpPr txBox="1"/>
      </xdr:nvSpPr>
      <xdr:spPr>
        <a:xfrm>
          <a:off x="12547111" y="1319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166115</xdr:rowOff>
    </xdr:from>
    <xdr:to>
      <xdr:col>23</xdr:col>
      <xdr:colOff>517525</xdr:colOff>
      <xdr:row>96</xdr:row>
      <xdr:rowOff>8655</xdr:rowOff>
    </xdr:to>
    <xdr:cxnSp macro="">
      <xdr:nvCxnSpPr>
        <xdr:cNvPr id="678" name="直線コネクタ 677"/>
        <xdr:cNvCxnSpPr/>
      </xdr:nvCxnSpPr>
      <xdr:spPr>
        <a:xfrm flipV="1">
          <a:off x="15481300" y="16453865"/>
          <a:ext cx="8382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8655</xdr:rowOff>
    </xdr:from>
    <xdr:to>
      <xdr:col>22</xdr:col>
      <xdr:colOff>365125</xdr:colOff>
      <xdr:row>96</xdr:row>
      <xdr:rowOff>14901</xdr:rowOff>
    </xdr:to>
    <xdr:cxnSp macro="">
      <xdr:nvCxnSpPr>
        <xdr:cNvPr id="681" name="直線コネクタ 680"/>
        <xdr:cNvCxnSpPr/>
      </xdr:nvCxnSpPr>
      <xdr:spPr>
        <a:xfrm flipV="1">
          <a:off x="14592300" y="16467855"/>
          <a:ext cx="8890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171183</xdr:rowOff>
    </xdr:from>
    <xdr:to>
      <xdr:col>21</xdr:col>
      <xdr:colOff>161925</xdr:colOff>
      <xdr:row>96</xdr:row>
      <xdr:rowOff>14901</xdr:rowOff>
    </xdr:to>
    <xdr:cxnSp macro="">
      <xdr:nvCxnSpPr>
        <xdr:cNvPr id="684" name="直線コネクタ 683"/>
        <xdr:cNvCxnSpPr/>
      </xdr:nvCxnSpPr>
      <xdr:spPr>
        <a:xfrm>
          <a:off x="13703300" y="16458933"/>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5" name="フローチャート : 判断 684"/>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6" name="テキスト ボックス 685"/>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151564</xdr:rowOff>
    </xdr:from>
    <xdr:to>
      <xdr:col>19</xdr:col>
      <xdr:colOff>644525</xdr:colOff>
      <xdr:row>95</xdr:row>
      <xdr:rowOff>171183</xdr:rowOff>
    </xdr:to>
    <xdr:cxnSp macro="">
      <xdr:nvCxnSpPr>
        <xdr:cNvPr id="687" name="直線コネクタ 686"/>
        <xdr:cNvCxnSpPr/>
      </xdr:nvCxnSpPr>
      <xdr:spPr>
        <a:xfrm>
          <a:off x="12814300" y="16439314"/>
          <a:ext cx="889000" cy="1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88" name="フローチャート : 判断 687"/>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89" name="テキスト ボックス 688"/>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0" name="フローチャート : 判断 689"/>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1" name="テキスト ボックス 690"/>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115315</xdr:rowOff>
    </xdr:from>
    <xdr:to>
      <xdr:col>23</xdr:col>
      <xdr:colOff>568325</xdr:colOff>
      <xdr:row>96</xdr:row>
      <xdr:rowOff>45465</xdr:rowOff>
    </xdr:to>
    <xdr:sp macro="" textlink="">
      <xdr:nvSpPr>
        <xdr:cNvPr id="697" name="円/楕円 696"/>
        <xdr:cNvSpPr/>
      </xdr:nvSpPr>
      <xdr:spPr>
        <a:xfrm>
          <a:off x="16268700" y="164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93742</xdr:rowOff>
    </xdr:from>
    <xdr:ext cx="534377" cy="259045"/>
    <xdr:sp macro="" textlink="">
      <xdr:nvSpPr>
        <xdr:cNvPr id="698" name="公債費該当値テキスト"/>
        <xdr:cNvSpPr txBox="1"/>
      </xdr:nvSpPr>
      <xdr:spPr>
        <a:xfrm>
          <a:off x="16370300" y="1638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65,378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129305</xdr:rowOff>
    </xdr:from>
    <xdr:to>
      <xdr:col>22</xdr:col>
      <xdr:colOff>415925</xdr:colOff>
      <xdr:row>96</xdr:row>
      <xdr:rowOff>59455</xdr:rowOff>
    </xdr:to>
    <xdr:sp macro="" textlink="">
      <xdr:nvSpPr>
        <xdr:cNvPr id="699" name="円/楕円 698"/>
        <xdr:cNvSpPr/>
      </xdr:nvSpPr>
      <xdr:spPr>
        <a:xfrm>
          <a:off x="15430500" y="164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50582</xdr:rowOff>
    </xdr:from>
    <xdr:ext cx="534377" cy="259045"/>
    <xdr:sp macro="" textlink="">
      <xdr:nvSpPr>
        <xdr:cNvPr id="700" name="テキスト ボックス 699"/>
        <xdr:cNvSpPr txBox="1"/>
      </xdr:nvSpPr>
      <xdr:spPr>
        <a:xfrm>
          <a:off x="15214111" y="1650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62,930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135551</xdr:rowOff>
    </xdr:from>
    <xdr:to>
      <xdr:col>21</xdr:col>
      <xdr:colOff>212725</xdr:colOff>
      <xdr:row>96</xdr:row>
      <xdr:rowOff>65701</xdr:rowOff>
    </xdr:to>
    <xdr:sp macro="" textlink="">
      <xdr:nvSpPr>
        <xdr:cNvPr id="701" name="円/楕円 700"/>
        <xdr:cNvSpPr/>
      </xdr:nvSpPr>
      <xdr:spPr>
        <a:xfrm>
          <a:off x="14541500" y="1642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56828</xdr:rowOff>
    </xdr:from>
    <xdr:ext cx="534377" cy="259045"/>
    <xdr:sp macro="" textlink="">
      <xdr:nvSpPr>
        <xdr:cNvPr id="702" name="テキスト ボックス 701"/>
        <xdr:cNvSpPr txBox="1"/>
      </xdr:nvSpPr>
      <xdr:spPr>
        <a:xfrm>
          <a:off x="14325111" y="1651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120383</xdr:rowOff>
    </xdr:from>
    <xdr:to>
      <xdr:col>20</xdr:col>
      <xdr:colOff>9525</xdr:colOff>
      <xdr:row>96</xdr:row>
      <xdr:rowOff>50533</xdr:rowOff>
    </xdr:to>
    <xdr:sp macro="" textlink="">
      <xdr:nvSpPr>
        <xdr:cNvPr id="703" name="円/楕円 702"/>
        <xdr:cNvSpPr/>
      </xdr:nvSpPr>
      <xdr:spPr>
        <a:xfrm>
          <a:off x="13652500" y="164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41660</xdr:rowOff>
    </xdr:from>
    <xdr:ext cx="534377" cy="259045"/>
    <xdr:sp macro="" textlink="">
      <xdr:nvSpPr>
        <xdr:cNvPr id="704" name="テキスト ボックス 703"/>
        <xdr:cNvSpPr txBox="1"/>
      </xdr:nvSpPr>
      <xdr:spPr>
        <a:xfrm>
          <a:off x="13436111" y="1650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100764</xdr:rowOff>
    </xdr:from>
    <xdr:to>
      <xdr:col>18</xdr:col>
      <xdr:colOff>492125</xdr:colOff>
      <xdr:row>96</xdr:row>
      <xdr:rowOff>30914</xdr:rowOff>
    </xdr:to>
    <xdr:sp macro="" textlink="">
      <xdr:nvSpPr>
        <xdr:cNvPr id="705" name="円/楕円 704"/>
        <xdr:cNvSpPr/>
      </xdr:nvSpPr>
      <xdr:spPr>
        <a:xfrm>
          <a:off x="12763500" y="163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22041</xdr:rowOff>
    </xdr:from>
    <xdr:ext cx="534377" cy="259045"/>
    <xdr:sp macro="" textlink="">
      <xdr:nvSpPr>
        <xdr:cNvPr id="706" name="テキスト ボックス 705"/>
        <xdr:cNvSpPr txBox="1"/>
      </xdr:nvSpPr>
      <xdr:spPr>
        <a:xfrm>
          <a:off x="12547111" y="1648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77089</xdr:rowOff>
    </xdr:from>
    <xdr:to>
      <xdr:col>29</xdr:col>
      <xdr:colOff>568325</xdr:colOff>
      <xdr:row>38</xdr:row>
      <xdr:rowOff>7239</xdr:rowOff>
    </xdr:to>
    <xdr:sp macro="" textlink="">
      <xdr:nvSpPr>
        <xdr:cNvPr id="742" name="フローチャート : 判断 741"/>
        <xdr:cNvSpPr/>
      </xdr:nvSpPr>
      <xdr:spPr>
        <a:xfrm>
          <a:off x="20383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23766</xdr:rowOff>
    </xdr:from>
    <xdr:ext cx="378565" cy="259045"/>
    <xdr:sp macro="" textlink="">
      <xdr:nvSpPr>
        <xdr:cNvPr id="743" name="テキスト ボックス 742"/>
        <xdr:cNvSpPr txBox="1"/>
      </xdr:nvSpPr>
      <xdr:spPr>
        <a:xfrm>
          <a:off x="20245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108712</xdr:rowOff>
    </xdr:from>
    <xdr:to>
      <xdr:col>28</xdr:col>
      <xdr:colOff>365125</xdr:colOff>
      <xdr:row>36</xdr:row>
      <xdr:rowOff>38862</xdr:rowOff>
    </xdr:to>
    <xdr:sp macro="" textlink="">
      <xdr:nvSpPr>
        <xdr:cNvPr id="745" name="フローチャート : 判断 744"/>
        <xdr:cNvSpPr/>
      </xdr:nvSpPr>
      <xdr:spPr>
        <a:xfrm>
          <a:off x="19494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55389</xdr:rowOff>
    </xdr:from>
    <xdr:ext cx="469744" cy="259045"/>
    <xdr:sp macro="" textlink="">
      <xdr:nvSpPr>
        <xdr:cNvPr id="746" name="テキスト ボックス 745"/>
        <xdr:cNvSpPr txBox="1"/>
      </xdr:nvSpPr>
      <xdr:spPr>
        <a:xfrm>
          <a:off x="19310427"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75946</xdr:rowOff>
    </xdr:from>
    <xdr:to>
      <xdr:col>27</xdr:col>
      <xdr:colOff>161925</xdr:colOff>
      <xdr:row>37</xdr:row>
      <xdr:rowOff>6096</xdr:rowOff>
    </xdr:to>
    <xdr:sp macro="" textlink="">
      <xdr:nvSpPr>
        <xdr:cNvPr id="747" name="フローチャート : 判断 746"/>
        <xdr:cNvSpPr/>
      </xdr:nvSpPr>
      <xdr:spPr>
        <a:xfrm>
          <a:off x="18605500" y="624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22623</xdr:rowOff>
    </xdr:from>
    <xdr:ext cx="469744" cy="259045"/>
    <xdr:sp macro="" textlink="">
      <xdr:nvSpPr>
        <xdr:cNvPr id="748" name="テキスト ボックス 747"/>
        <xdr:cNvSpPr txBox="1"/>
      </xdr:nvSpPr>
      <xdr:spPr>
        <a:xfrm>
          <a:off x="18421427"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教育費が住民一人当たり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79,642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円となっており、類似団体に比べ高くなっているのは、世界遺産登録推進経費及び文化財の公有化事業、保存修理事業費の増加、職員数の増による人件費が大きな要因となって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る。なお、世界遺産</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拡張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登録</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費用は増額となるものの、公有化事業については、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となる予定である。</a:t>
          </a:r>
          <a:endParaRPr lang="en-US" altLang="ja-JP" sz="14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農林費について、住民一人当たり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86,052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円となり、前年度費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39,196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増）となっているのは、道の駅建設事業を行っていたことが要因となっている。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商工</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費が住民一人当たり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19,734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類似団体に比べ高くなっているのは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年度より東北観光復興対策交付金による事業実施が要因となっている。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それ以外の目的については、類似団体に比べ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住民一人当たりの決算額は低い。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財政調整基金は、適切な財源の確保と歳出の精査により取り崩しを回避し、平成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年度から毎年度決算余剰金の積立により増加し、標準財政規模比は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実質収支額については、平成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年度は対前年度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適正範囲（</a:t>
          </a:r>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実質単年度収支は、前年度から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○水道会計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年度使用料の平均改定率</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9.18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％引き上げを行い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9.34%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まで上昇し</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0.05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ポイント減となった。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年度は東日本大震災の影響による</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05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○国民健康保険特別会計・・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0.08%</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と赤字になり、翌年度からの繰上充用金で補てんしたが、</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H25</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年度に国保税の改定を行い、</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H26</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年度で</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はともに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○簡易水道事業特別会計・・・</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年度使用料の平均改定率</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9.18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％引き上げを行い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0.50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上昇し</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0.40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％に減少した。</a:t>
          </a:r>
          <a:endParaRPr lang="ja-JP" altLang="ja-JP" sz="105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○町営駐車場特別会計・・・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年度世界遺産登録により観光客が増加し、</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0.41</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％となったが、</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H24</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年度以降は観光客数の減少により</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減となった。</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H27</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度は世界遺産</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周年プレイベント等の影響により使用料が増加し</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0.23%</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H28</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年度では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0.14</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％に減少した。</a:t>
          </a:r>
          <a:endParaRPr lang="ja-JP" altLang="ja-JP" sz="1050">
            <a:effectLst/>
            <a:latin typeface="ＭＳ ゴシック" panose="020B0609070205080204" pitchFamily="49" charset="-128"/>
            <a:ea typeface="ＭＳ ゴシック" panose="020B0609070205080204" pitchFamily="49" charset="-128"/>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○健康福祉交流館特別会計・・・</a:t>
          </a:r>
          <a:r>
            <a:rPr lang="ja-JP" altLang="ja-JP" sz="1050" b="0" i="0" baseline="0">
              <a:solidFill>
                <a:schemeClr val="dk1"/>
              </a:solidFill>
              <a:effectLst/>
              <a:latin typeface="+mn-lt"/>
              <a:ea typeface="+mn-ea"/>
              <a:cs typeface="+mn-cs"/>
            </a:rPr>
            <a:t>世界遺産登録により入館者が増えたが、施設の老朽化燃料の高騰に年々経営の悪化が見られ、赤字補てん分として一般会計からの繰り入れを行っている状況であり、</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H28</a:t>
          </a:r>
          <a:r>
            <a:rPr lang="ja-JP" altLang="ja-JP" sz="1050" b="0" i="0" baseline="0">
              <a:solidFill>
                <a:schemeClr val="dk1"/>
              </a:solidFill>
              <a:effectLst/>
              <a:latin typeface="+mn-lt"/>
              <a:ea typeface="+mn-ea"/>
              <a:cs typeface="+mn-cs"/>
            </a:rPr>
            <a:t>年度は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0.10</a:t>
          </a:r>
          <a:r>
            <a:rPr lang="ja-JP" altLang="ja-JP" sz="1050" b="0" i="0" baseline="0">
              <a:solidFill>
                <a:schemeClr val="dk1"/>
              </a:solidFill>
              <a:effectLst/>
              <a:latin typeface="+mn-lt"/>
              <a:ea typeface="+mn-ea"/>
              <a:cs typeface="+mn-cs"/>
            </a:rPr>
            <a:t>％となっている。</a:t>
          </a:r>
          <a:endParaRPr lang="ja-JP" altLang="ja-JP" sz="1050">
            <a:effectLst/>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○下水道事業特別会計・・・</a:t>
          </a:r>
          <a:r>
            <a:rPr kumimoji="0"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年度に使用料</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％アップを行っているが、一般会計からの繰入金で財政運営を行った。</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H28</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0.06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05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○農業集落排水事業特別会計・・・</a:t>
          </a:r>
          <a:r>
            <a:rPr kumimoji="0"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H20</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年度に使用料</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％アップを行っているが、下水道事業と同様に一般会計からの繰入金で財政運営を行っていること、また新たな拡張事業を行っておらず維持管理のみであったが、</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H27</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H28</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機能強化対策事業を行</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い</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0.06</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％となっ</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なって</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い</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る。</a:t>
          </a:r>
          <a:r>
            <a:rPr kumimoji="0"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○その他会計（黒字）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後期高齢者医療特別会計</a:t>
          </a:r>
          <a:endParaRPr lang="ja-JP" altLang="ja-JP" sz="1050">
            <a:effectLst/>
            <a:latin typeface="ＭＳ ゴシック" panose="020B0609070205080204" pitchFamily="49" charset="-128"/>
            <a:ea typeface="ＭＳ ゴシック" panose="020B0609070205080204" pitchFamily="49" charset="-128"/>
          </a:endParaRPr>
        </a:p>
        <a:p>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一般会計の繰り入れで財政運営を行っていることから</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0.02%</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の範囲内にとどまっている。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F2" sqref="AF2"/>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5144771</v>
      </c>
      <c r="BO4" s="381"/>
      <c r="BP4" s="381"/>
      <c r="BQ4" s="381"/>
      <c r="BR4" s="381"/>
      <c r="BS4" s="381"/>
      <c r="BT4" s="381"/>
      <c r="BU4" s="382"/>
      <c r="BV4" s="380">
        <v>4609711</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4.5999999999999996</v>
      </c>
      <c r="CU4" s="558"/>
      <c r="CV4" s="558"/>
      <c r="CW4" s="558"/>
      <c r="CX4" s="558"/>
      <c r="CY4" s="558"/>
      <c r="CZ4" s="558"/>
      <c r="DA4" s="559"/>
      <c r="DB4" s="557">
        <v>4.5</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5006658</v>
      </c>
      <c r="BO5" s="386"/>
      <c r="BP5" s="386"/>
      <c r="BQ5" s="386"/>
      <c r="BR5" s="386"/>
      <c r="BS5" s="386"/>
      <c r="BT5" s="386"/>
      <c r="BU5" s="387"/>
      <c r="BV5" s="385">
        <v>4464025</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88.2</v>
      </c>
      <c r="CU5" s="356"/>
      <c r="CV5" s="356"/>
      <c r="CW5" s="356"/>
      <c r="CX5" s="356"/>
      <c r="CY5" s="356"/>
      <c r="CZ5" s="356"/>
      <c r="DA5" s="357"/>
      <c r="DB5" s="355">
        <v>88.3</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138113</v>
      </c>
      <c r="BO6" s="386"/>
      <c r="BP6" s="386"/>
      <c r="BQ6" s="386"/>
      <c r="BR6" s="386"/>
      <c r="BS6" s="386"/>
      <c r="BT6" s="386"/>
      <c r="BU6" s="387"/>
      <c r="BV6" s="385">
        <v>145686</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92.2</v>
      </c>
      <c r="CU6" s="532"/>
      <c r="CV6" s="532"/>
      <c r="CW6" s="532"/>
      <c r="CX6" s="532"/>
      <c r="CY6" s="532"/>
      <c r="CZ6" s="532"/>
      <c r="DA6" s="533"/>
      <c r="DB6" s="531">
        <v>92.8</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5127</v>
      </c>
      <c r="BO7" s="386"/>
      <c r="BP7" s="386"/>
      <c r="BQ7" s="386"/>
      <c r="BR7" s="386"/>
      <c r="BS7" s="386"/>
      <c r="BT7" s="386"/>
      <c r="BU7" s="387"/>
      <c r="BV7" s="385">
        <v>13274</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2920233</v>
      </c>
      <c r="CU7" s="386"/>
      <c r="CV7" s="386"/>
      <c r="CW7" s="386"/>
      <c r="CX7" s="386"/>
      <c r="CY7" s="386"/>
      <c r="CZ7" s="386"/>
      <c r="DA7" s="387"/>
      <c r="DB7" s="385">
        <v>2958398</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132986</v>
      </c>
      <c r="BO8" s="386"/>
      <c r="BP8" s="386"/>
      <c r="BQ8" s="386"/>
      <c r="BR8" s="386"/>
      <c r="BS8" s="386"/>
      <c r="BT8" s="386"/>
      <c r="BU8" s="387"/>
      <c r="BV8" s="385">
        <v>132412</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0.31</v>
      </c>
      <c r="CU8" s="495"/>
      <c r="CV8" s="495"/>
      <c r="CW8" s="495"/>
      <c r="CX8" s="495"/>
      <c r="CY8" s="495"/>
      <c r="CZ8" s="495"/>
      <c r="DA8" s="496"/>
      <c r="DB8" s="494">
        <v>0.31</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7868</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574</v>
      </c>
      <c r="BO9" s="386"/>
      <c r="BP9" s="386"/>
      <c r="BQ9" s="386"/>
      <c r="BR9" s="386"/>
      <c r="BS9" s="386"/>
      <c r="BT9" s="386"/>
      <c r="BU9" s="387"/>
      <c r="BV9" s="385">
        <v>-2168</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14.5</v>
      </c>
      <c r="CU9" s="356"/>
      <c r="CV9" s="356"/>
      <c r="CW9" s="356"/>
      <c r="CX9" s="356"/>
      <c r="CY9" s="356"/>
      <c r="CZ9" s="356"/>
      <c r="DA9" s="357"/>
      <c r="DB9" s="355">
        <v>14.3</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8345</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66220</v>
      </c>
      <c r="BO10" s="386"/>
      <c r="BP10" s="386"/>
      <c r="BQ10" s="386"/>
      <c r="BR10" s="386"/>
      <c r="BS10" s="386"/>
      <c r="BT10" s="386"/>
      <c r="BU10" s="387"/>
      <c r="BV10" s="385">
        <v>82259</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t="s">
        <v>111</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x14ac:dyDescent="0.15">
      <c r="A12" s="140"/>
      <c r="B12" s="497" t="s">
        <v>113</v>
      </c>
      <c r="C12" s="498"/>
      <c r="D12" s="498"/>
      <c r="E12" s="498"/>
      <c r="F12" s="498"/>
      <c r="G12" s="498"/>
      <c r="H12" s="498"/>
      <c r="I12" s="498"/>
      <c r="J12" s="498"/>
      <c r="K12" s="499"/>
      <c r="L12" s="506" t="s">
        <v>114</v>
      </c>
      <c r="M12" s="507"/>
      <c r="N12" s="507"/>
      <c r="O12" s="507"/>
      <c r="P12" s="507"/>
      <c r="Q12" s="508"/>
      <c r="R12" s="509">
        <v>7886</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t="s">
        <v>120</v>
      </c>
      <c r="BO12" s="386"/>
      <c r="BP12" s="386"/>
      <c r="BQ12" s="386"/>
      <c r="BR12" s="386"/>
      <c r="BS12" s="386"/>
      <c r="BT12" s="386"/>
      <c r="BU12" s="387"/>
      <c r="BV12" s="385" t="s">
        <v>120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122</v>
      </c>
      <c r="N13" s="484"/>
      <c r="O13" s="484"/>
      <c r="P13" s="484"/>
      <c r="Q13" s="485"/>
      <c r="R13" s="486">
        <v>7851</v>
      </c>
      <c r="S13" s="487"/>
      <c r="T13" s="487"/>
      <c r="U13" s="487"/>
      <c r="V13" s="488"/>
      <c r="W13" s="474" t="s">
        <v>123</v>
      </c>
      <c r="X13" s="398"/>
      <c r="Y13" s="398"/>
      <c r="Z13" s="398"/>
      <c r="AA13" s="398"/>
      <c r="AB13" s="399"/>
      <c r="AC13" s="361">
        <v>584</v>
      </c>
      <c r="AD13" s="362"/>
      <c r="AE13" s="362"/>
      <c r="AF13" s="362"/>
      <c r="AG13" s="363"/>
      <c r="AH13" s="361">
        <v>651</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66794</v>
      </c>
      <c r="BO13" s="386"/>
      <c r="BP13" s="386"/>
      <c r="BQ13" s="386"/>
      <c r="BR13" s="386"/>
      <c r="BS13" s="386"/>
      <c r="BT13" s="386"/>
      <c r="BU13" s="387"/>
      <c r="BV13" s="385">
        <v>80091</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9.3000000000000007</v>
      </c>
      <c r="CU13" s="356"/>
      <c r="CV13" s="356"/>
      <c r="CW13" s="356"/>
      <c r="CX13" s="356"/>
      <c r="CY13" s="356"/>
      <c r="CZ13" s="356"/>
      <c r="DA13" s="357"/>
      <c r="DB13" s="355">
        <v>9</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8005</v>
      </c>
      <c r="S14" s="487"/>
      <c r="T14" s="487"/>
      <c r="U14" s="487"/>
      <c r="V14" s="488"/>
      <c r="W14" s="489"/>
      <c r="X14" s="401"/>
      <c r="Y14" s="401"/>
      <c r="Z14" s="401"/>
      <c r="AA14" s="401"/>
      <c r="AB14" s="402"/>
      <c r="AC14" s="479">
        <v>14.4</v>
      </c>
      <c r="AD14" s="480"/>
      <c r="AE14" s="480"/>
      <c r="AF14" s="480"/>
      <c r="AG14" s="481"/>
      <c r="AH14" s="479">
        <v>15.6</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48.9</v>
      </c>
      <c r="CU14" s="458"/>
      <c r="CV14" s="458"/>
      <c r="CW14" s="458"/>
      <c r="CX14" s="458"/>
      <c r="CY14" s="458"/>
      <c r="CZ14" s="458"/>
      <c r="DA14" s="459"/>
      <c r="DB14" s="490">
        <v>39.9</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122</v>
      </c>
      <c r="N15" s="484"/>
      <c r="O15" s="484"/>
      <c r="P15" s="484"/>
      <c r="Q15" s="485"/>
      <c r="R15" s="486">
        <v>7975</v>
      </c>
      <c r="S15" s="487"/>
      <c r="T15" s="487"/>
      <c r="U15" s="487"/>
      <c r="V15" s="488"/>
      <c r="W15" s="474" t="s">
        <v>130</v>
      </c>
      <c r="X15" s="398"/>
      <c r="Y15" s="398"/>
      <c r="Z15" s="398"/>
      <c r="AA15" s="398"/>
      <c r="AB15" s="399"/>
      <c r="AC15" s="361">
        <v>1172</v>
      </c>
      <c r="AD15" s="362"/>
      <c r="AE15" s="362"/>
      <c r="AF15" s="362"/>
      <c r="AG15" s="363"/>
      <c r="AH15" s="361">
        <v>1186</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813263</v>
      </c>
      <c r="BO15" s="381"/>
      <c r="BP15" s="381"/>
      <c r="BQ15" s="381"/>
      <c r="BR15" s="381"/>
      <c r="BS15" s="381"/>
      <c r="BT15" s="381"/>
      <c r="BU15" s="382"/>
      <c r="BV15" s="380">
        <v>801980</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28.8</v>
      </c>
      <c r="AD16" s="480"/>
      <c r="AE16" s="480"/>
      <c r="AF16" s="480"/>
      <c r="AG16" s="481"/>
      <c r="AH16" s="479">
        <v>28.5</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2587265</v>
      </c>
      <c r="BO16" s="386"/>
      <c r="BP16" s="386"/>
      <c r="BQ16" s="386"/>
      <c r="BR16" s="386"/>
      <c r="BS16" s="386"/>
      <c r="BT16" s="386"/>
      <c r="BU16" s="387"/>
      <c r="BV16" s="385">
        <v>2596218</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2313</v>
      </c>
      <c r="AD17" s="362"/>
      <c r="AE17" s="362"/>
      <c r="AF17" s="362"/>
      <c r="AG17" s="363"/>
      <c r="AH17" s="361">
        <v>2325</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1019863</v>
      </c>
      <c r="BO17" s="386"/>
      <c r="BP17" s="386"/>
      <c r="BQ17" s="386"/>
      <c r="BR17" s="386"/>
      <c r="BS17" s="386"/>
      <c r="BT17" s="386"/>
      <c r="BU17" s="387"/>
      <c r="BV17" s="385">
        <v>1004796</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140</v>
      </c>
      <c r="C18" s="448"/>
      <c r="D18" s="448"/>
      <c r="E18" s="449"/>
      <c r="F18" s="449"/>
      <c r="G18" s="449"/>
      <c r="H18" s="449"/>
      <c r="I18" s="449"/>
      <c r="J18" s="449"/>
      <c r="K18" s="449"/>
      <c r="L18" s="450">
        <v>63.39</v>
      </c>
      <c r="M18" s="450"/>
      <c r="N18" s="450"/>
      <c r="O18" s="450"/>
      <c r="P18" s="450"/>
      <c r="Q18" s="450"/>
      <c r="R18" s="451"/>
      <c r="S18" s="451"/>
      <c r="T18" s="451"/>
      <c r="U18" s="451"/>
      <c r="V18" s="452"/>
      <c r="W18" s="466"/>
      <c r="X18" s="467"/>
      <c r="Y18" s="467"/>
      <c r="Z18" s="467"/>
      <c r="AA18" s="467"/>
      <c r="AB18" s="475"/>
      <c r="AC18" s="349">
        <v>56.8</v>
      </c>
      <c r="AD18" s="350"/>
      <c r="AE18" s="350"/>
      <c r="AF18" s="350"/>
      <c r="AG18" s="453"/>
      <c r="AH18" s="349">
        <v>55.9</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2609310</v>
      </c>
      <c r="BO18" s="386"/>
      <c r="BP18" s="386"/>
      <c r="BQ18" s="386"/>
      <c r="BR18" s="386"/>
      <c r="BS18" s="386"/>
      <c r="BT18" s="386"/>
      <c r="BU18" s="387"/>
      <c r="BV18" s="385">
        <v>2626272</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142</v>
      </c>
      <c r="C19" s="448"/>
      <c r="D19" s="448"/>
      <c r="E19" s="449"/>
      <c r="F19" s="449"/>
      <c r="G19" s="449"/>
      <c r="H19" s="449"/>
      <c r="I19" s="449"/>
      <c r="J19" s="449"/>
      <c r="K19" s="449"/>
      <c r="L19" s="455">
        <v>124</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3417793</v>
      </c>
      <c r="BO19" s="386"/>
      <c r="BP19" s="386"/>
      <c r="BQ19" s="386"/>
      <c r="BR19" s="386"/>
      <c r="BS19" s="386"/>
      <c r="BT19" s="386"/>
      <c r="BU19" s="387"/>
      <c r="BV19" s="385">
        <v>3361236</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144</v>
      </c>
      <c r="C20" s="448"/>
      <c r="D20" s="448"/>
      <c r="E20" s="449"/>
      <c r="F20" s="449"/>
      <c r="G20" s="449"/>
      <c r="H20" s="449"/>
      <c r="I20" s="449"/>
      <c r="J20" s="449"/>
      <c r="K20" s="449"/>
      <c r="L20" s="455">
        <v>2478</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4681170</v>
      </c>
      <c r="BO23" s="386"/>
      <c r="BP23" s="386"/>
      <c r="BQ23" s="386"/>
      <c r="BR23" s="386"/>
      <c r="BS23" s="386"/>
      <c r="BT23" s="386"/>
      <c r="BU23" s="387"/>
      <c r="BV23" s="385">
        <v>4851750</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153</v>
      </c>
      <c r="F24" s="359"/>
      <c r="G24" s="359"/>
      <c r="H24" s="359"/>
      <c r="I24" s="359"/>
      <c r="J24" s="359"/>
      <c r="K24" s="360"/>
      <c r="L24" s="361">
        <v>1</v>
      </c>
      <c r="M24" s="362"/>
      <c r="N24" s="362"/>
      <c r="O24" s="362"/>
      <c r="P24" s="363"/>
      <c r="Q24" s="361">
        <v>6498</v>
      </c>
      <c r="R24" s="362"/>
      <c r="S24" s="362"/>
      <c r="T24" s="362"/>
      <c r="U24" s="362"/>
      <c r="V24" s="363"/>
      <c r="W24" s="427"/>
      <c r="X24" s="418"/>
      <c r="Y24" s="419"/>
      <c r="Z24" s="358" t="s">
        <v>154</v>
      </c>
      <c r="AA24" s="359"/>
      <c r="AB24" s="359"/>
      <c r="AC24" s="359"/>
      <c r="AD24" s="359"/>
      <c r="AE24" s="359"/>
      <c r="AF24" s="359"/>
      <c r="AG24" s="360"/>
      <c r="AH24" s="361">
        <v>97</v>
      </c>
      <c r="AI24" s="362"/>
      <c r="AJ24" s="362"/>
      <c r="AK24" s="362"/>
      <c r="AL24" s="363"/>
      <c r="AM24" s="361">
        <v>310497</v>
      </c>
      <c r="AN24" s="362"/>
      <c r="AO24" s="362"/>
      <c r="AP24" s="362"/>
      <c r="AQ24" s="362"/>
      <c r="AR24" s="363"/>
      <c r="AS24" s="361">
        <v>3201</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4563675</v>
      </c>
      <c r="BO24" s="386"/>
      <c r="BP24" s="386"/>
      <c r="BQ24" s="386"/>
      <c r="BR24" s="386"/>
      <c r="BS24" s="386"/>
      <c r="BT24" s="386"/>
      <c r="BU24" s="387"/>
      <c r="BV24" s="385">
        <v>4718463</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156</v>
      </c>
      <c r="F25" s="359"/>
      <c r="G25" s="359"/>
      <c r="H25" s="359"/>
      <c r="I25" s="359"/>
      <c r="J25" s="359"/>
      <c r="K25" s="360"/>
      <c r="L25" s="361">
        <v>1</v>
      </c>
      <c r="M25" s="362"/>
      <c r="N25" s="362"/>
      <c r="O25" s="362"/>
      <c r="P25" s="363"/>
      <c r="Q25" s="361">
        <v>5329</v>
      </c>
      <c r="R25" s="362"/>
      <c r="S25" s="362"/>
      <c r="T25" s="362"/>
      <c r="U25" s="362"/>
      <c r="V25" s="363"/>
      <c r="W25" s="427"/>
      <c r="X25" s="418"/>
      <c r="Y25" s="419"/>
      <c r="Z25" s="358" t="s">
        <v>157</v>
      </c>
      <c r="AA25" s="359"/>
      <c r="AB25" s="359"/>
      <c r="AC25" s="359"/>
      <c r="AD25" s="359"/>
      <c r="AE25" s="359"/>
      <c r="AF25" s="359"/>
      <c r="AG25" s="360"/>
      <c r="AH25" s="361" t="s">
        <v>120</v>
      </c>
      <c r="AI25" s="362"/>
      <c r="AJ25" s="362"/>
      <c r="AK25" s="362"/>
      <c r="AL25" s="363"/>
      <c r="AM25" s="361" t="s">
        <v>120</v>
      </c>
      <c r="AN25" s="362"/>
      <c r="AO25" s="362"/>
      <c r="AP25" s="362"/>
      <c r="AQ25" s="362"/>
      <c r="AR25" s="363"/>
      <c r="AS25" s="361" t="s">
        <v>120</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6310</v>
      </c>
      <c r="BO25" s="381"/>
      <c r="BP25" s="381"/>
      <c r="BQ25" s="381"/>
      <c r="BR25" s="381"/>
      <c r="BS25" s="381"/>
      <c r="BT25" s="381"/>
      <c r="BU25" s="382"/>
      <c r="BV25" s="380">
        <v>7222</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159</v>
      </c>
      <c r="F26" s="359"/>
      <c r="G26" s="359"/>
      <c r="H26" s="359"/>
      <c r="I26" s="359"/>
      <c r="J26" s="359"/>
      <c r="K26" s="360"/>
      <c r="L26" s="361">
        <v>1</v>
      </c>
      <c r="M26" s="362"/>
      <c r="N26" s="362"/>
      <c r="O26" s="362"/>
      <c r="P26" s="363"/>
      <c r="Q26" s="361">
        <v>5149</v>
      </c>
      <c r="R26" s="362"/>
      <c r="S26" s="362"/>
      <c r="T26" s="362"/>
      <c r="U26" s="362"/>
      <c r="V26" s="363"/>
      <c r="W26" s="427"/>
      <c r="X26" s="418"/>
      <c r="Y26" s="419"/>
      <c r="Z26" s="358" t="s">
        <v>160</v>
      </c>
      <c r="AA26" s="440"/>
      <c r="AB26" s="440"/>
      <c r="AC26" s="440"/>
      <c r="AD26" s="440"/>
      <c r="AE26" s="440"/>
      <c r="AF26" s="440"/>
      <c r="AG26" s="441"/>
      <c r="AH26" s="361">
        <v>7</v>
      </c>
      <c r="AI26" s="362"/>
      <c r="AJ26" s="362"/>
      <c r="AK26" s="362"/>
      <c r="AL26" s="363"/>
      <c r="AM26" s="361">
        <v>24283</v>
      </c>
      <c r="AN26" s="362"/>
      <c r="AO26" s="362"/>
      <c r="AP26" s="362"/>
      <c r="AQ26" s="362"/>
      <c r="AR26" s="363"/>
      <c r="AS26" s="361">
        <v>3469</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162</v>
      </c>
      <c r="F27" s="359"/>
      <c r="G27" s="359"/>
      <c r="H27" s="359"/>
      <c r="I27" s="359"/>
      <c r="J27" s="359"/>
      <c r="K27" s="360"/>
      <c r="L27" s="361">
        <v>1</v>
      </c>
      <c r="M27" s="362"/>
      <c r="N27" s="362"/>
      <c r="O27" s="362"/>
      <c r="P27" s="363"/>
      <c r="Q27" s="361">
        <v>2710</v>
      </c>
      <c r="R27" s="362"/>
      <c r="S27" s="362"/>
      <c r="T27" s="362"/>
      <c r="U27" s="362"/>
      <c r="V27" s="363"/>
      <c r="W27" s="427"/>
      <c r="X27" s="418"/>
      <c r="Y27" s="419"/>
      <c r="Z27" s="358" t="s">
        <v>163</v>
      </c>
      <c r="AA27" s="359"/>
      <c r="AB27" s="359"/>
      <c r="AC27" s="359"/>
      <c r="AD27" s="359"/>
      <c r="AE27" s="359"/>
      <c r="AF27" s="359"/>
      <c r="AG27" s="360"/>
      <c r="AH27" s="361">
        <v>4</v>
      </c>
      <c r="AI27" s="362"/>
      <c r="AJ27" s="362"/>
      <c r="AK27" s="362"/>
      <c r="AL27" s="363"/>
      <c r="AM27" s="361">
        <v>10418</v>
      </c>
      <c r="AN27" s="362"/>
      <c r="AO27" s="362"/>
      <c r="AP27" s="362"/>
      <c r="AQ27" s="362"/>
      <c r="AR27" s="363"/>
      <c r="AS27" s="361">
        <v>2605</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101852</v>
      </c>
      <c r="BO27" s="389"/>
      <c r="BP27" s="389"/>
      <c r="BQ27" s="389"/>
      <c r="BR27" s="389"/>
      <c r="BS27" s="389"/>
      <c r="BT27" s="389"/>
      <c r="BU27" s="390"/>
      <c r="BV27" s="388">
        <v>101771</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165</v>
      </c>
      <c r="F28" s="359"/>
      <c r="G28" s="359"/>
      <c r="H28" s="359"/>
      <c r="I28" s="359"/>
      <c r="J28" s="359"/>
      <c r="K28" s="360"/>
      <c r="L28" s="361">
        <v>1</v>
      </c>
      <c r="M28" s="362"/>
      <c r="N28" s="362"/>
      <c r="O28" s="362"/>
      <c r="P28" s="363"/>
      <c r="Q28" s="361">
        <v>2180</v>
      </c>
      <c r="R28" s="362"/>
      <c r="S28" s="362"/>
      <c r="T28" s="362"/>
      <c r="U28" s="362"/>
      <c r="V28" s="363"/>
      <c r="W28" s="427"/>
      <c r="X28" s="418"/>
      <c r="Y28" s="419"/>
      <c r="Z28" s="358" t="s">
        <v>166</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1230757</v>
      </c>
      <c r="BO28" s="381"/>
      <c r="BP28" s="381"/>
      <c r="BQ28" s="381"/>
      <c r="BR28" s="381"/>
      <c r="BS28" s="381"/>
      <c r="BT28" s="381"/>
      <c r="BU28" s="382"/>
      <c r="BV28" s="380">
        <v>1164537</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169</v>
      </c>
      <c r="F29" s="359"/>
      <c r="G29" s="359"/>
      <c r="H29" s="359"/>
      <c r="I29" s="359"/>
      <c r="J29" s="359"/>
      <c r="K29" s="360"/>
      <c r="L29" s="361">
        <v>10</v>
      </c>
      <c r="M29" s="362"/>
      <c r="N29" s="362"/>
      <c r="O29" s="362"/>
      <c r="P29" s="363"/>
      <c r="Q29" s="361">
        <v>2030</v>
      </c>
      <c r="R29" s="362"/>
      <c r="S29" s="362"/>
      <c r="T29" s="362"/>
      <c r="U29" s="362"/>
      <c r="V29" s="363"/>
      <c r="W29" s="428"/>
      <c r="X29" s="429"/>
      <c r="Y29" s="430"/>
      <c r="Z29" s="358" t="s">
        <v>170</v>
      </c>
      <c r="AA29" s="359"/>
      <c r="AB29" s="359"/>
      <c r="AC29" s="359"/>
      <c r="AD29" s="359"/>
      <c r="AE29" s="359"/>
      <c r="AF29" s="359"/>
      <c r="AG29" s="360"/>
      <c r="AH29" s="361">
        <v>101</v>
      </c>
      <c r="AI29" s="362"/>
      <c r="AJ29" s="362"/>
      <c r="AK29" s="362"/>
      <c r="AL29" s="363"/>
      <c r="AM29" s="361">
        <v>320915</v>
      </c>
      <c r="AN29" s="362"/>
      <c r="AO29" s="362"/>
      <c r="AP29" s="362"/>
      <c r="AQ29" s="362"/>
      <c r="AR29" s="363"/>
      <c r="AS29" s="361">
        <v>3177</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101567</v>
      </c>
      <c r="BO29" s="386"/>
      <c r="BP29" s="386"/>
      <c r="BQ29" s="386"/>
      <c r="BR29" s="386"/>
      <c r="BS29" s="386"/>
      <c r="BT29" s="386"/>
      <c r="BU29" s="387"/>
      <c r="BV29" s="385">
        <v>103547</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98.6</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377633</v>
      </c>
      <c r="BO30" s="389"/>
      <c r="BP30" s="389"/>
      <c r="BQ30" s="389"/>
      <c r="BR30" s="389"/>
      <c r="BS30" s="389"/>
      <c r="BT30" s="389"/>
      <c r="BU30" s="390"/>
      <c r="BV30" s="388">
        <v>611185</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6</v>
      </c>
      <c r="AN34" s="345"/>
      <c r="AO34" s="344" t="str">
        <f>IF('各会計、関係団体の財政状況及び健全化判断比率'!B31="","",'各会計、関係団体の財政状況及び健全化判断比率'!B31)</f>
        <v>水道事業会計</v>
      </c>
      <c r="AP34" s="344"/>
      <c r="AQ34" s="344"/>
      <c r="AR34" s="344"/>
      <c r="AS34" s="344"/>
      <c r="AT34" s="344"/>
      <c r="AU34" s="344"/>
      <c r="AV34" s="344"/>
      <c r="AW34" s="344"/>
      <c r="AX34" s="344"/>
      <c r="AY34" s="344"/>
      <c r="AZ34" s="344"/>
      <c r="BA34" s="344"/>
      <c r="BB34" s="344"/>
      <c r="BC34" s="344"/>
      <c r="BD34" s="167"/>
      <c r="BE34" s="345">
        <f>IF(BG34="","",MAX(C34:D43,U34:V43,AM34:AN43)+1)</f>
        <v>7</v>
      </c>
      <c r="BF34" s="345"/>
      <c r="BG34" s="344" t="str">
        <f>IF('各会計、関係団体の財政状況及び健全化判断比率'!B32="","",'各会計、関係団体の財政状況及び健全化判断比率'!B32)</f>
        <v>簡易水道事業特別会計</v>
      </c>
      <c r="BH34" s="344"/>
      <c r="BI34" s="344"/>
      <c r="BJ34" s="344"/>
      <c r="BK34" s="344"/>
      <c r="BL34" s="344"/>
      <c r="BM34" s="344"/>
      <c r="BN34" s="344"/>
      <c r="BO34" s="344"/>
      <c r="BP34" s="344"/>
      <c r="BQ34" s="344"/>
      <c r="BR34" s="344"/>
      <c r="BS34" s="344"/>
      <c r="BT34" s="344"/>
      <c r="BU34" s="344"/>
      <c r="BV34" s="167"/>
      <c r="BW34" s="345">
        <f>IF(BY34="","",MAX(C34:D43,U34:V43,AM34:AN43,BE34:BF43)+1)</f>
        <v>10</v>
      </c>
      <c r="BX34" s="345"/>
      <c r="BY34" s="344" t="str">
        <f>IF('各会計、関係団体の財政状況及び健全化判断比率'!B68="","",'各会計、関係団体の財政状況及び健全化判断比率'!B68)</f>
        <v>一関地区広域行政組合（一般会計）</v>
      </c>
      <c r="BZ34" s="344"/>
      <c r="CA34" s="344"/>
      <c r="CB34" s="344"/>
      <c r="CC34" s="344"/>
      <c r="CD34" s="344"/>
      <c r="CE34" s="344"/>
      <c r="CF34" s="344"/>
      <c r="CG34" s="344"/>
      <c r="CH34" s="344"/>
      <c r="CI34" s="344"/>
      <c r="CJ34" s="344"/>
      <c r="CK34" s="344"/>
      <c r="CL34" s="344"/>
      <c r="CM34" s="344"/>
      <c r="CN34" s="167"/>
      <c r="CO34" s="345" t="str">
        <f>IF(CQ34="","",MAX(C34:D43,U34:V43,AM34:AN43,BE34:BF43,BW34:BX43)+1)</f>
        <v/>
      </c>
      <c r="CP34" s="345"/>
      <c r="CQ34" s="344" t="str">
        <f>IF('各会計、関係団体の財政状況及び健全化判断比率'!BS7="","",'各会計、関係団体の財政状況及び健全化判断比率'!BS7)</f>
        <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健康福祉交流館特別会計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後期高齢者医療特別会計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8</v>
      </c>
      <c r="BF35" s="345"/>
      <c r="BG35" s="344" t="str">
        <f>IF('各会計、関係団体の財政状況及び健全化判断比率'!B33="","",'各会計、関係団体の財政状況及び健全化判断比率'!B33)</f>
        <v>下水道事業特別会計</v>
      </c>
      <c r="BH35" s="344"/>
      <c r="BI35" s="344"/>
      <c r="BJ35" s="344"/>
      <c r="BK35" s="344"/>
      <c r="BL35" s="344"/>
      <c r="BM35" s="344"/>
      <c r="BN35" s="344"/>
      <c r="BO35" s="344"/>
      <c r="BP35" s="344"/>
      <c r="BQ35" s="344"/>
      <c r="BR35" s="344"/>
      <c r="BS35" s="344"/>
      <c r="BT35" s="344"/>
      <c r="BU35" s="344"/>
      <c r="BV35" s="167"/>
      <c r="BW35" s="345">
        <f t="shared" ref="BW35:BW43" si="2">IF(BY35="","",BW34+1)</f>
        <v>11</v>
      </c>
      <c r="BX35" s="345"/>
      <c r="BY35" s="344" t="str">
        <f>IF('各会計、関係団体の財政状況及び健全化判断比率'!B69="","",'各会計、関係団体の財政状況及び健全化判断比率'!B69)</f>
        <v>一関地区広域行政組合（介護保険特別会計・事業勘定）</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町営駐車場特別会計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9</v>
      </c>
      <c r="BF36" s="345"/>
      <c r="BG36" s="344" t="str">
        <f>IF('各会計、関係団体の財政状況及び健全化判断比率'!B34="","",'各会計、関係団体の財政状況及び健全化判断比率'!B34)</f>
        <v>農業集落排水事業特別会計</v>
      </c>
      <c r="BH36" s="344"/>
      <c r="BI36" s="344"/>
      <c r="BJ36" s="344"/>
      <c r="BK36" s="344"/>
      <c r="BL36" s="344"/>
      <c r="BM36" s="344"/>
      <c r="BN36" s="344"/>
      <c r="BO36" s="344"/>
      <c r="BP36" s="344"/>
      <c r="BQ36" s="344"/>
      <c r="BR36" s="344"/>
      <c r="BS36" s="344"/>
      <c r="BT36" s="344"/>
      <c r="BU36" s="344"/>
      <c r="BV36" s="167"/>
      <c r="BW36" s="345">
        <f t="shared" si="2"/>
        <v>12</v>
      </c>
      <c r="BX36" s="345"/>
      <c r="BY36" s="344" t="str">
        <f>IF('各会計、関係団体の財政状況及び健全化判断比率'!B70="","",'各会計、関係団体の財政状況及び健全化判断比率'!B70)</f>
        <v>一関地区広域行政組合（介護保険特別会計・サービス勘定）</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13</v>
      </c>
      <c r="BX37" s="345"/>
      <c r="BY37" s="344" t="str">
        <f>IF('各会計、関係団体の財政状況及び健全化判断比率'!B71="","",'各会計、関係団体の財政状況及び健全化判断比率'!B71)</f>
        <v>岩手県市町村総合事務組合（一般会計）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14</v>
      </c>
      <c r="BX38" s="345"/>
      <c r="BY38" s="344" t="str">
        <f>IF('各会計、関係団体の財政状況及び健全化判断比率'!B72="","",'各会計、関係団体の財政状況及び健全化判断比率'!B72)</f>
        <v>岩手県市町村総合事務組合（交通災害共済事業特別会計）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15</v>
      </c>
      <c r="BX39" s="345"/>
      <c r="BY39" s="344" t="str">
        <f>IF('各会計、関係団体の財政状況及び健全化判断比率'!B73="","",'各会計、関係団体の財政状況及び健全化判断比率'!B73)</f>
        <v>岩手県後期高齢者医療広域連合（一般会計）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16</v>
      </c>
      <c r="BX40" s="345"/>
      <c r="BY40" s="344" t="str">
        <f>IF('各会計、関係団体の財政状況及び健全化判断比率'!B74="","",'各会計、関係団体の財政状況及び健全化判断比率'!B74)</f>
        <v>岩手県後期高齢者医療広域連合（後期高齢者医療特別会計）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 zoomScaleSheetLayoutView="100" workbookViewId="0">
      <selection activeCell="H43" sqref="A43:XFD4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54" t="s">
        <v>524</v>
      </c>
      <c r="D34" s="1154"/>
      <c r="E34" s="1155"/>
      <c r="F34" s="32">
        <v>8.6300000000000008</v>
      </c>
      <c r="G34" s="33">
        <v>8.51</v>
      </c>
      <c r="H34" s="33">
        <v>8.9700000000000006</v>
      </c>
      <c r="I34" s="33">
        <v>9.34</v>
      </c>
      <c r="J34" s="34">
        <v>9.2899999999999991</v>
      </c>
      <c r="K34" s="22"/>
      <c r="L34" s="22"/>
      <c r="M34" s="22"/>
      <c r="N34" s="22"/>
      <c r="O34" s="22"/>
      <c r="P34" s="22"/>
    </row>
    <row r="35" spans="1:16" ht="39" customHeight="1" x14ac:dyDescent="0.15">
      <c r="A35" s="22"/>
      <c r="B35" s="35"/>
      <c r="C35" s="1148" t="s">
        <v>525</v>
      </c>
      <c r="D35" s="1149"/>
      <c r="E35" s="1150"/>
      <c r="F35" s="36">
        <v>3.12</v>
      </c>
      <c r="G35" s="37">
        <v>4.2</v>
      </c>
      <c r="H35" s="37">
        <v>4.6100000000000003</v>
      </c>
      <c r="I35" s="37">
        <v>4.3600000000000003</v>
      </c>
      <c r="J35" s="38">
        <v>4.4400000000000004</v>
      </c>
      <c r="K35" s="22"/>
      <c r="L35" s="22"/>
      <c r="M35" s="22"/>
      <c r="N35" s="22"/>
      <c r="O35" s="22"/>
      <c r="P35" s="22"/>
    </row>
    <row r="36" spans="1:16" ht="39" customHeight="1" x14ac:dyDescent="0.15">
      <c r="A36" s="22"/>
      <c r="B36" s="35"/>
      <c r="C36" s="1148" t="s">
        <v>526</v>
      </c>
      <c r="D36" s="1149"/>
      <c r="E36" s="1150"/>
      <c r="F36" s="36" t="s">
        <v>527</v>
      </c>
      <c r="G36" s="37">
        <v>2</v>
      </c>
      <c r="H36" s="37">
        <v>3.29</v>
      </c>
      <c r="I36" s="37">
        <v>3.18</v>
      </c>
      <c r="J36" s="38">
        <v>3.18</v>
      </c>
      <c r="K36" s="22"/>
      <c r="L36" s="22"/>
      <c r="M36" s="22"/>
      <c r="N36" s="22"/>
      <c r="O36" s="22"/>
      <c r="P36" s="22"/>
    </row>
    <row r="37" spans="1:16" ht="39" customHeight="1" x14ac:dyDescent="0.15">
      <c r="A37" s="22"/>
      <c r="B37" s="35"/>
      <c r="C37" s="1148" t="s">
        <v>528</v>
      </c>
      <c r="D37" s="1149"/>
      <c r="E37" s="1150"/>
      <c r="F37" s="36">
        <v>0.15</v>
      </c>
      <c r="G37" s="37">
        <v>0.21</v>
      </c>
      <c r="H37" s="37">
        <v>0.33</v>
      </c>
      <c r="I37" s="37">
        <v>0.5</v>
      </c>
      <c r="J37" s="38">
        <v>0.4</v>
      </c>
      <c r="K37" s="22"/>
      <c r="L37" s="22"/>
      <c r="M37" s="22"/>
      <c r="N37" s="22"/>
      <c r="O37" s="22"/>
      <c r="P37" s="22"/>
    </row>
    <row r="38" spans="1:16" ht="39" customHeight="1" x14ac:dyDescent="0.15">
      <c r="A38" s="22"/>
      <c r="B38" s="35"/>
      <c r="C38" s="1148" t="s">
        <v>529</v>
      </c>
      <c r="D38" s="1149"/>
      <c r="E38" s="1150"/>
      <c r="F38" s="36">
        <v>0.34</v>
      </c>
      <c r="G38" s="37">
        <v>0.2</v>
      </c>
      <c r="H38" s="37">
        <v>0.19</v>
      </c>
      <c r="I38" s="37">
        <v>0.23</v>
      </c>
      <c r="J38" s="38">
        <v>0.14000000000000001</v>
      </c>
      <c r="K38" s="22"/>
      <c r="L38" s="22"/>
      <c r="M38" s="22"/>
      <c r="N38" s="22"/>
      <c r="O38" s="22"/>
      <c r="P38" s="22"/>
    </row>
    <row r="39" spans="1:16" ht="39" customHeight="1" x14ac:dyDescent="0.15">
      <c r="A39" s="22"/>
      <c r="B39" s="35"/>
      <c r="C39" s="1148" t="s">
        <v>530</v>
      </c>
      <c r="D39" s="1149"/>
      <c r="E39" s="1150"/>
      <c r="F39" s="36">
        <v>0.04</v>
      </c>
      <c r="G39" s="37">
        <v>0.21</v>
      </c>
      <c r="H39" s="37">
        <v>0.08</v>
      </c>
      <c r="I39" s="37">
        <v>0.11</v>
      </c>
      <c r="J39" s="38">
        <v>0.1</v>
      </c>
      <c r="K39" s="22"/>
      <c r="L39" s="22"/>
      <c r="M39" s="22"/>
      <c r="N39" s="22"/>
      <c r="O39" s="22"/>
      <c r="P39" s="22"/>
    </row>
    <row r="40" spans="1:16" ht="39" customHeight="1" x14ac:dyDescent="0.15">
      <c r="A40" s="22"/>
      <c r="B40" s="35"/>
      <c r="C40" s="1148" t="s">
        <v>531</v>
      </c>
      <c r="D40" s="1149"/>
      <c r="E40" s="1150"/>
      <c r="F40" s="36">
        <v>0.34</v>
      </c>
      <c r="G40" s="37">
        <v>0.12</v>
      </c>
      <c r="H40" s="37">
        <v>0.16</v>
      </c>
      <c r="I40" s="37">
        <v>0.12</v>
      </c>
      <c r="J40" s="38">
        <v>0.06</v>
      </c>
      <c r="K40" s="22"/>
      <c r="L40" s="22"/>
      <c r="M40" s="22"/>
      <c r="N40" s="22"/>
      <c r="O40" s="22"/>
      <c r="P40" s="22"/>
    </row>
    <row r="41" spans="1:16" ht="39" customHeight="1" x14ac:dyDescent="0.15">
      <c r="A41" s="22"/>
      <c r="B41" s="35"/>
      <c r="C41" s="1148" t="s">
        <v>532</v>
      </c>
      <c r="D41" s="1149"/>
      <c r="E41" s="1150"/>
      <c r="F41" s="36">
        <v>0.01</v>
      </c>
      <c r="G41" s="37">
        <v>0.03</v>
      </c>
      <c r="H41" s="37">
        <v>0.02</v>
      </c>
      <c r="I41" s="37">
        <v>0.06</v>
      </c>
      <c r="J41" s="38">
        <v>0.06</v>
      </c>
      <c r="K41" s="22"/>
      <c r="L41" s="22"/>
      <c r="M41" s="22"/>
      <c r="N41" s="22"/>
      <c r="O41" s="22"/>
      <c r="P41" s="22"/>
    </row>
    <row r="42" spans="1:16" ht="39" customHeight="1" x14ac:dyDescent="0.15">
      <c r="A42" s="22"/>
      <c r="B42" s="39"/>
      <c r="C42" s="1148" t="s">
        <v>533</v>
      </c>
      <c r="D42" s="1149"/>
      <c r="E42" s="1150"/>
      <c r="F42" s="36" t="s">
        <v>479</v>
      </c>
      <c r="G42" s="37" t="s">
        <v>479</v>
      </c>
      <c r="H42" s="37" t="s">
        <v>479</v>
      </c>
      <c r="I42" s="37" t="s">
        <v>479</v>
      </c>
      <c r="J42" s="38" t="s">
        <v>479</v>
      </c>
      <c r="K42" s="22"/>
      <c r="L42" s="22"/>
      <c r="M42" s="22"/>
      <c r="N42" s="22"/>
      <c r="O42" s="22"/>
      <c r="P42" s="22"/>
    </row>
    <row r="43" spans="1:16" ht="39" customHeight="1" thickBot="1" x14ac:dyDescent="0.2">
      <c r="A43" s="22"/>
      <c r="B43" s="40"/>
      <c r="C43" s="1151" t="s">
        <v>534</v>
      </c>
      <c r="D43" s="1152"/>
      <c r="E43" s="1153"/>
      <c r="F43" s="41">
        <v>0.02</v>
      </c>
      <c r="G43" s="42">
        <v>0.01</v>
      </c>
      <c r="H43" s="42">
        <v>0.02</v>
      </c>
      <c r="I43" s="42">
        <v>0.03</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34" zoomScaleNormal="100" zoomScaleSheetLayoutView="55" workbookViewId="0">
      <selection activeCell="O49" sqref="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560</v>
      </c>
      <c r="L45" s="60">
        <v>529</v>
      </c>
      <c r="M45" s="60">
        <v>502</v>
      </c>
      <c r="N45" s="60">
        <v>504</v>
      </c>
      <c r="O45" s="61">
        <v>515</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479</v>
      </c>
      <c r="L46" s="64" t="s">
        <v>479</v>
      </c>
      <c r="M46" s="64" t="s">
        <v>479</v>
      </c>
      <c r="N46" s="64" t="s">
        <v>479</v>
      </c>
      <c r="O46" s="65" t="s">
        <v>479</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479</v>
      </c>
      <c r="L47" s="64" t="s">
        <v>479</v>
      </c>
      <c r="M47" s="64" t="s">
        <v>479</v>
      </c>
      <c r="N47" s="64" t="s">
        <v>479</v>
      </c>
      <c r="O47" s="65" t="s">
        <v>479</v>
      </c>
      <c r="P47" s="48"/>
      <c r="Q47" s="48"/>
      <c r="R47" s="48"/>
      <c r="S47" s="48"/>
      <c r="T47" s="48"/>
      <c r="U47" s="48"/>
    </row>
    <row r="48" spans="1:21" ht="30.75" customHeight="1" x14ac:dyDescent="0.15">
      <c r="A48" s="48"/>
      <c r="B48" s="1166"/>
      <c r="C48" s="1167"/>
      <c r="D48" s="62"/>
      <c r="E48" s="1158" t="s">
        <v>15</v>
      </c>
      <c r="F48" s="1158"/>
      <c r="G48" s="1158"/>
      <c r="H48" s="1158"/>
      <c r="I48" s="1158"/>
      <c r="J48" s="1159"/>
      <c r="K48" s="63">
        <v>197</v>
      </c>
      <c r="L48" s="64">
        <v>191</v>
      </c>
      <c r="M48" s="64">
        <v>192</v>
      </c>
      <c r="N48" s="64">
        <v>178</v>
      </c>
      <c r="O48" s="65">
        <v>182</v>
      </c>
      <c r="P48" s="48"/>
      <c r="Q48" s="48"/>
      <c r="R48" s="48"/>
      <c r="S48" s="48"/>
      <c r="T48" s="48"/>
      <c r="U48" s="48"/>
    </row>
    <row r="49" spans="1:21" ht="30.75" customHeight="1" x14ac:dyDescent="0.15">
      <c r="A49" s="48"/>
      <c r="B49" s="1166"/>
      <c r="C49" s="1167"/>
      <c r="D49" s="62"/>
      <c r="E49" s="1158" t="s">
        <v>16</v>
      </c>
      <c r="F49" s="1158"/>
      <c r="G49" s="1158"/>
      <c r="H49" s="1158"/>
      <c r="I49" s="1158"/>
      <c r="J49" s="1159"/>
      <c r="K49" s="63">
        <v>13</v>
      </c>
      <c r="L49" s="64">
        <v>12</v>
      </c>
      <c r="M49" s="64">
        <v>13</v>
      </c>
      <c r="N49" s="64">
        <v>13</v>
      </c>
      <c r="O49" s="65">
        <v>12</v>
      </c>
      <c r="P49" s="48"/>
      <c r="Q49" s="48"/>
      <c r="R49" s="48"/>
      <c r="S49" s="48"/>
      <c r="T49" s="48"/>
      <c r="U49" s="48"/>
    </row>
    <row r="50" spans="1:21" ht="30.75" customHeight="1" x14ac:dyDescent="0.15">
      <c r="A50" s="48"/>
      <c r="B50" s="1166"/>
      <c r="C50" s="1167"/>
      <c r="D50" s="62"/>
      <c r="E50" s="1158" t="s">
        <v>17</v>
      </c>
      <c r="F50" s="1158"/>
      <c r="G50" s="1158"/>
      <c r="H50" s="1158"/>
      <c r="I50" s="1158"/>
      <c r="J50" s="1159"/>
      <c r="K50" s="63">
        <v>11</v>
      </c>
      <c r="L50" s="64">
        <v>1</v>
      </c>
      <c r="M50" s="64">
        <v>1</v>
      </c>
      <c r="N50" s="64">
        <v>1</v>
      </c>
      <c r="O50" s="65">
        <v>1</v>
      </c>
      <c r="P50" s="48"/>
      <c r="Q50" s="48"/>
      <c r="R50" s="48"/>
      <c r="S50" s="48"/>
      <c r="T50" s="48"/>
      <c r="U50" s="48"/>
    </row>
    <row r="51" spans="1:21" ht="30.75" customHeight="1" x14ac:dyDescent="0.15">
      <c r="A51" s="48"/>
      <c r="B51" s="1168"/>
      <c r="C51" s="1169"/>
      <c r="D51" s="66"/>
      <c r="E51" s="1158" t="s">
        <v>18</v>
      </c>
      <c r="F51" s="1158"/>
      <c r="G51" s="1158"/>
      <c r="H51" s="1158"/>
      <c r="I51" s="1158"/>
      <c r="J51" s="1159"/>
      <c r="K51" s="63">
        <v>0</v>
      </c>
      <c r="L51" s="64">
        <v>0</v>
      </c>
      <c r="M51" s="64">
        <v>0</v>
      </c>
      <c r="N51" s="64">
        <v>0</v>
      </c>
      <c r="O51" s="65">
        <v>0</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479</v>
      </c>
      <c r="L52" s="64">
        <v>509</v>
      </c>
      <c r="M52" s="64">
        <v>486</v>
      </c>
      <c r="N52" s="64">
        <v>475</v>
      </c>
      <c r="O52" s="65">
        <v>466</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302</v>
      </c>
      <c r="L53" s="69">
        <v>224</v>
      </c>
      <c r="M53" s="69">
        <v>222</v>
      </c>
      <c r="N53" s="69">
        <v>221</v>
      </c>
      <c r="O53" s="70">
        <v>244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 zoomScaleSheetLayoutView="100" workbookViewId="0">
      <selection activeCell="M53" sqref="M5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84" t="s">
        <v>24</v>
      </c>
      <c r="C41" s="1185"/>
      <c r="D41" s="81"/>
      <c r="E41" s="1186" t="s">
        <v>25</v>
      </c>
      <c r="F41" s="1186"/>
      <c r="G41" s="1186"/>
      <c r="H41" s="1187"/>
      <c r="I41" s="82">
        <v>5313</v>
      </c>
      <c r="J41" s="83">
        <v>5156</v>
      </c>
      <c r="K41" s="83">
        <v>5009</v>
      </c>
      <c r="L41" s="83">
        <v>4852</v>
      </c>
      <c r="M41" s="84">
        <v>4681</v>
      </c>
    </row>
    <row r="42" spans="2:13" ht="27.75" customHeight="1" x14ac:dyDescent="0.15">
      <c r="B42" s="1174"/>
      <c r="C42" s="1175"/>
      <c r="D42" s="85"/>
      <c r="E42" s="1178" t="s">
        <v>26</v>
      </c>
      <c r="F42" s="1178"/>
      <c r="G42" s="1178"/>
      <c r="H42" s="1179"/>
      <c r="I42" s="86">
        <v>9</v>
      </c>
      <c r="J42" s="87">
        <v>8</v>
      </c>
      <c r="K42" s="87">
        <v>7</v>
      </c>
      <c r="L42" s="87">
        <v>6</v>
      </c>
      <c r="M42" s="88">
        <v>6</v>
      </c>
    </row>
    <row r="43" spans="2:13" ht="27.75" customHeight="1" x14ac:dyDescent="0.15">
      <c r="B43" s="1174"/>
      <c r="C43" s="1175"/>
      <c r="D43" s="85"/>
      <c r="E43" s="1178" t="s">
        <v>27</v>
      </c>
      <c r="F43" s="1178"/>
      <c r="G43" s="1178"/>
      <c r="H43" s="1179"/>
      <c r="I43" s="86">
        <v>2372</v>
      </c>
      <c r="J43" s="87">
        <v>2413</v>
      </c>
      <c r="K43" s="87">
        <v>2337</v>
      </c>
      <c r="L43" s="87">
        <v>2415</v>
      </c>
      <c r="M43" s="88">
        <v>2441</v>
      </c>
    </row>
    <row r="44" spans="2:13" ht="27.75" customHeight="1" x14ac:dyDescent="0.15">
      <c r="B44" s="1174"/>
      <c r="C44" s="1175"/>
      <c r="D44" s="85"/>
      <c r="E44" s="1178" t="s">
        <v>28</v>
      </c>
      <c r="F44" s="1178"/>
      <c r="G44" s="1178"/>
      <c r="H44" s="1179"/>
      <c r="I44" s="86">
        <v>69</v>
      </c>
      <c r="J44" s="87">
        <v>58</v>
      </c>
      <c r="K44" s="87">
        <v>45</v>
      </c>
      <c r="L44" s="87">
        <v>32</v>
      </c>
      <c r="M44" s="88">
        <v>21</v>
      </c>
    </row>
    <row r="45" spans="2:13" ht="27.75" customHeight="1" x14ac:dyDescent="0.15">
      <c r="B45" s="1174"/>
      <c r="C45" s="1175"/>
      <c r="D45" s="85"/>
      <c r="E45" s="1178" t="s">
        <v>29</v>
      </c>
      <c r="F45" s="1178"/>
      <c r="G45" s="1178"/>
      <c r="H45" s="1179"/>
      <c r="I45" s="86">
        <v>892</v>
      </c>
      <c r="J45" s="87">
        <v>711</v>
      </c>
      <c r="K45" s="87">
        <v>640</v>
      </c>
      <c r="L45" s="87">
        <v>584</v>
      </c>
      <c r="M45" s="88">
        <v>574</v>
      </c>
    </row>
    <row r="46" spans="2:13" ht="27.75" customHeight="1" x14ac:dyDescent="0.15">
      <c r="B46" s="1174"/>
      <c r="C46" s="1175"/>
      <c r="D46" s="89"/>
      <c r="E46" s="1178" t="s">
        <v>30</v>
      </c>
      <c r="F46" s="1178"/>
      <c r="G46" s="1178"/>
      <c r="H46" s="1179"/>
      <c r="I46" s="86" t="s">
        <v>479</v>
      </c>
      <c r="J46" s="87" t="s">
        <v>479</v>
      </c>
      <c r="K46" s="87" t="s">
        <v>479</v>
      </c>
      <c r="L46" s="87" t="s">
        <v>479</v>
      </c>
      <c r="M46" s="88" t="s">
        <v>479</v>
      </c>
    </row>
    <row r="47" spans="2:13" ht="27.75" customHeight="1" x14ac:dyDescent="0.15">
      <c r="B47" s="1174"/>
      <c r="C47" s="1175"/>
      <c r="D47" s="90"/>
      <c r="E47" s="1188" t="s">
        <v>31</v>
      </c>
      <c r="F47" s="1189"/>
      <c r="G47" s="1189"/>
      <c r="H47" s="1190"/>
      <c r="I47" s="86" t="s">
        <v>479</v>
      </c>
      <c r="J47" s="87" t="s">
        <v>479</v>
      </c>
      <c r="K47" s="87" t="s">
        <v>479</v>
      </c>
      <c r="L47" s="87" t="s">
        <v>479</v>
      </c>
      <c r="M47" s="88" t="s">
        <v>479</v>
      </c>
    </row>
    <row r="48" spans="2:13" ht="27.75" customHeight="1" x14ac:dyDescent="0.15">
      <c r="B48" s="1174"/>
      <c r="C48" s="1175"/>
      <c r="D48" s="85"/>
      <c r="E48" s="1178" t="s">
        <v>32</v>
      </c>
      <c r="F48" s="1178"/>
      <c r="G48" s="1178"/>
      <c r="H48" s="1179"/>
      <c r="I48" s="86" t="s">
        <v>479</v>
      </c>
      <c r="J48" s="87" t="s">
        <v>479</v>
      </c>
      <c r="K48" s="87" t="s">
        <v>479</v>
      </c>
      <c r="L48" s="87" t="s">
        <v>479</v>
      </c>
      <c r="M48" s="88" t="s">
        <v>479</v>
      </c>
    </row>
    <row r="49" spans="2:13" ht="27.75" customHeight="1" x14ac:dyDescent="0.15">
      <c r="B49" s="1176"/>
      <c r="C49" s="1177"/>
      <c r="D49" s="85"/>
      <c r="E49" s="1178" t="s">
        <v>33</v>
      </c>
      <c r="F49" s="1178"/>
      <c r="G49" s="1178"/>
      <c r="H49" s="1179"/>
      <c r="I49" s="86" t="s">
        <v>479</v>
      </c>
      <c r="J49" s="87" t="s">
        <v>479</v>
      </c>
      <c r="K49" s="87" t="s">
        <v>479</v>
      </c>
      <c r="L49" s="87" t="s">
        <v>479</v>
      </c>
      <c r="M49" s="88" t="s">
        <v>479</v>
      </c>
    </row>
    <row r="50" spans="2:13" ht="27.75" customHeight="1" x14ac:dyDescent="0.15">
      <c r="B50" s="1172" t="s">
        <v>34</v>
      </c>
      <c r="C50" s="1173"/>
      <c r="D50" s="91"/>
      <c r="E50" s="1178" t="s">
        <v>35</v>
      </c>
      <c r="F50" s="1178"/>
      <c r="G50" s="1178"/>
      <c r="H50" s="1179"/>
      <c r="I50" s="86">
        <v>1386</v>
      </c>
      <c r="J50" s="87">
        <v>1641</v>
      </c>
      <c r="K50" s="87">
        <v>1852</v>
      </c>
      <c r="L50" s="87">
        <v>2023</v>
      </c>
      <c r="M50" s="88">
        <v>1861</v>
      </c>
    </row>
    <row r="51" spans="2:13" ht="27.75" customHeight="1" x14ac:dyDescent="0.15">
      <c r="B51" s="1174"/>
      <c r="C51" s="1175"/>
      <c r="D51" s="85"/>
      <c r="E51" s="1178" t="s">
        <v>36</v>
      </c>
      <c r="F51" s="1178"/>
      <c r="G51" s="1178"/>
      <c r="H51" s="1179"/>
      <c r="I51" s="86">
        <v>326</v>
      </c>
      <c r="J51" s="87">
        <v>275</v>
      </c>
      <c r="K51" s="87">
        <v>235</v>
      </c>
      <c r="L51" s="87">
        <v>195</v>
      </c>
      <c r="M51" s="88">
        <v>161</v>
      </c>
    </row>
    <row r="52" spans="2:13" ht="27.75" customHeight="1" x14ac:dyDescent="0.15">
      <c r="B52" s="1176"/>
      <c r="C52" s="1177"/>
      <c r="D52" s="85"/>
      <c r="E52" s="1178" t="s">
        <v>37</v>
      </c>
      <c r="F52" s="1178"/>
      <c r="G52" s="1178"/>
      <c r="H52" s="1179"/>
      <c r="I52" s="86">
        <v>5010</v>
      </c>
      <c r="J52" s="87">
        <v>4901</v>
      </c>
      <c r="K52" s="87">
        <v>4827</v>
      </c>
      <c r="L52" s="87">
        <v>4670</v>
      </c>
      <c r="M52" s="88">
        <v>4488</v>
      </c>
    </row>
    <row r="53" spans="2:13" ht="27.75" customHeight="1" thickBot="1" x14ac:dyDescent="0.2">
      <c r="B53" s="1180" t="s">
        <v>21</v>
      </c>
      <c r="C53" s="1181"/>
      <c r="D53" s="92"/>
      <c r="E53" s="1182" t="s">
        <v>38</v>
      </c>
      <c r="F53" s="1182"/>
      <c r="G53" s="1182"/>
      <c r="H53" s="1183"/>
      <c r="I53" s="93">
        <v>1933</v>
      </c>
      <c r="J53" s="94">
        <v>1528</v>
      </c>
      <c r="K53" s="94">
        <v>1123</v>
      </c>
      <c r="L53" s="94">
        <v>1002</v>
      </c>
      <c r="M53" s="95">
        <v>1212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89535</v>
      </c>
      <c r="E3" s="118"/>
      <c r="F3" s="119">
        <v>94828</v>
      </c>
      <c r="G3" s="120"/>
      <c r="H3" s="121"/>
    </row>
    <row r="4" spans="1:8" x14ac:dyDescent="0.15">
      <c r="A4" s="122"/>
      <c r="B4" s="123"/>
      <c r="C4" s="124"/>
      <c r="D4" s="125">
        <v>25060</v>
      </c>
      <c r="E4" s="126"/>
      <c r="F4" s="127">
        <v>55133</v>
      </c>
      <c r="G4" s="128"/>
      <c r="H4" s="129"/>
    </row>
    <row r="5" spans="1:8" x14ac:dyDescent="0.15">
      <c r="A5" s="110" t="s">
        <v>513</v>
      </c>
      <c r="B5" s="115"/>
      <c r="C5" s="116"/>
      <c r="D5" s="117">
        <v>90188</v>
      </c>
      <c r="E5" s="118"/>
      <c r="F5" s="119">
        <v>119674</v>
      </c>
      <c r="G5" s="120"/>
      <c r="H5" s="121"/>
    </row>
    <row r="6" spans="1:8" x14ac:dyDescent="0.15">
      <c r="A6" s="122"/>
      <c r="B6" s="123"/>
      <c r="C6" s="124"/>
      <c r="D6" s="125">
        <v>24909</v>
      </c>
      <c r="E6" s="126"/>
      <c r="F6" s="127">
        <v>57803</v>
      </c>
      <c r="G6" s="128"/>
      <c r="H6" s="129"/>
    </row>
    <row r="7" spans="1:8" x14ac:dyDescent="0.15">
      <c r="A7" s="110" t="s">
        <v>514</v>
      </c>
      <c r="B7" s="115"/>
      <c r="C7" s="116"/>
      <c r="D7" s="117">
        <v>64873</v>
      </c>
      <c r="E7" s="118"/>
      <c r="F7" s="119">
        <v>119685</v>
      </c>
      <c r="G7" s="120"/>
      <c r="H7" s="121"/>
    </row>
    <row r="8" spans="1:8" x14ac:dyDescent="0.15">
      <c r="A8" s="122"/>
      <c r="B8" s="123"/>
      <c r="C8" s="124"/>
      <c r="D8" s="125">
        <v>41216</v>
      </c>
      <c r="E8" s="126"/>
      <c r="F8" s="127">
        <v>68464</v>
      </c>
      <c r="G8" s="128"/>
      <c r="H8" s="129"/>
    </row>
    <row r="9" spans="1:8" x14ac:dyDescent="0.15">
      <c r="A9" s="110" t="s">
        <v>515</v>
      </c>
      <c r="B9" s="115"/>
      <c r="C9" s="116"/>
      <c r="D9" s="117">
        <v>71845</v>
      </c>
      <c r="E9" s="118"/>
      <c r="F9" s="119">
        <v>128611</v>
      </c>
      <c r="G9" s="120"/>
      <c r="H9" s="121"/>
    </row>
    <row r="10" spans="1:8" x14ac:dyDescent="0.15">
      <c r="A10" s="122"/>
      <c r="B10" s="123"/>
      <c r="C10" s="124"/>
      <c r="D10" s="125">
        <v>20572</v>
      </c>
      <c r="E10" s="126"/>
      <c r="F10" s="127">
        <v>61552</v>
      </c>
      <c r="G10" s="128"/>
      <c r="H10" s="129"/>
    </row>
    <row r="11" spans="1:8" x14ac:dyDescent="0.15">
      <c r="A11" s="110" t="s">
        <v>516</v>
      </c>
      <c r="B11" s="115"/>
      <c r="C11" s="116"/>
      <c r="D11" s="117">
        <v>128308</v>
      </c>
      <c r="E11" s="118"/>
      <c r="F11" s="119">
        <v>138651</v>
      </c>
      <c r="G11" s="120"/>
      <c r="H11" s="121"/>
    </row>
    <row r="12" spans="1:8" x14ac:dyDescent="0.15">
      <c r="A12" s="122"/>
      <c r="B12" s="123"/>
      <c r="C12" s="130"/>
      <c r="D12" s="125">
        <v>30556</v>
      </c>
      <c r="E12" s="126"/>
      <c r="F12" s="127">
        <v>71211</v>
      </c>
      <c r="G12" s="128"/>
      <c r="H12" s="129"/>
    </row>
    <row r="13" spans="1:8" x14ac:dyDescent="0.15">
      <c r="A13" s="110"/>
      <c r="B13" s="115"/>
      <c r="C13" s="131"/>
      <c r="D13" s="132">
        <v>88950</v>
      </c>
      <c r="E13" s="133"/>
      <c r="F13" s="134">
        <v>120290</v>
      </c>
      <c r="G13" s="135"/>
      <c r="H13" s="121"/>
    </row>
    <row r="14" spans="1:8" x14ac:dyDescent="0.15">
      <c r="A14" s="122"/>
      <c r="B14" s="123"/>
      <c r="C14" s="124"/>
      <c r="D14" s="125">
        <v>28463</v>
      </c>
      <c r="E14" s="126"/>
      <c r="F14" s="127">
        <v>62833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3.17</v>
      </c>
      <c r="C19" s="136">
        <f>ROUND(VALUE(SUBSTITUTE(実質収支比率等に係る経年分析!G$48,"▲","-")),2)</f>
        <v>4.42</v>
      </c>
      <c r="D19" s="136">
        <f>ROUND(VALUE(SUBSTITUTE(実質収支比率等に係る経年分析!H$48,"▲","-")),2)</f>
        <v>4.7</v>
      </c>
      <c r="E19" s="136">
        <f>ROUND(VALUE(SUBSTITUTE(実質収支比率等に係る経年分析!I$48,"▲","-")),2)</f>
        <v>4.4800000000000004</v>
      </c>
      <c r="F19" s="136">
        <f>ROUND(VALUE(SUBSTITUTE(実質収支比率等に係る経年分析!J$48,"▲","-")),2)</f>
        <v>4.55</v>
      </c>
    </row>
    <row r="20" spans="1:11" x14ac:dyDescent="0.15">
      <c r="A20" s="136" t="s">
        <v>43</v>
      </c>
      <c r="B20" s="136">
        <f>ROUND(VALUE(SUBSTITUTE(実質収支比率等に係る経年分析!F$47,"▲","-")),2)</f>
        <v>28.41</v>
      </c>
      <c r="C20" s="136">
        <f>ROUND(VALUE(SUBSTITUTE(実質収支比率等に係る経年分析!G$47,"▲","-")),2)</f>
        <v>33.340000000000003</v>
      </c>
      <c r="D20" s="136">
        <f>ROUND(VALUE(SUBSTITUTE(実質収支比率等に係る経年分析!H$47,"▲","-")),2)</f>
        <v>37.76</v>
      </c>
      <c r="E20" s="136">
        <f>ROUND(VALUE(SUBSTITUTE(実質収支比率等に係る経年分析!I$47,"▲","-")),2)</f>
        <v>39.36</v>
      </c>
      <c r="F20" s="136">
        <f>ROUND(VALUE(SUBSTITUTE(実質収支比率等に係る経年分析!J$47,"▲","-")),2)</f>
        <v>42.15</v>
      </c>
    </row>
    <row r="21" spans="1:11" x14ac:dyDescent="0.15">
      <c r="A21" s="136" t="s">
        <v>44</v>
      </c>
      <c r="B21" s="136">
        <f>IF(ISNUMBER(VALUE(SUBSTITUTE(実質収支比率等に係る経年分析!F$49,"▲","-"))),ROUND(VALUE(SUBSTITUTE(実質収支比率等に係る経年分析!F$49,"▲","-")),2),NA())</f>
        <v>1.51</v>
      </c>
      <c r="C21" s="136">
        <f>IF(ISNUMBER(VALUE(SUBSTITUTE(実質収支比率等に係る経年分析!G$49,"▲","-"))),ROUND(VALUE(SUBSTITUTE(実質収支比率等に係る経年分析!G$49,"▲","-")),2),NA())</f>
        <v>5.75</v>
      </c>
      <c r="D21" s="136">
        <f>IF(ISNUMBER(VALUE(SUBSTITUTE(実質収支比率等に係る経年分析!H$49,"▲","-"))),ROUND(VALUE(SUBSTITUTE(実質収支比率等に係る経年分析!H$49,"▲","-")),2),NA())</f>
        <v>3.62</v>
      </c>
      <c r="E21" s="136">
        <f>IF(ISNUMBER(VALUE(SUBSTITUTE(実質収支比率等に係る経年分析!I$49,"▲","-"))),ROUND(VALUE(SUBSTITUTE(実質収支比率等に係る経年分析!I$49,"▲","-")),2),NA())</f>
        <v>2.71</v>
      </c>
      <c r="F21" s="136">
        <f>IF(ISNUMBER(VALUE(SUBSTITUTE(実質収支比率等に係る経年分析!J$49,"▲","-"))),ROUND(VALUE(SUBSTITUTE(実質収支比率等に係る経年分析!J$49,"▲","-")),2),NA())</f>
        <v>2.29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0.06</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x14ac:dyDescent="0.15">
      <c r="A31" s="137" t="str">
        <f>IF(連結実質赤字比率に係る赤字・黒字の構成分析!C$39="",NA(),連結実質赤字比率に係る赤字・黒字の構成分析!C$39)</f>
        <v>健康福祉交流館特別会計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x14ac:dyDescent="0.15">
      <c r="A32" s="137" t="str">
        <f>IF(連結実質赤字比率に係る赤字・黒字の構成分析!C$38="",NA(),連結実質赤字比率に係る赤字・黒字の構成分析!C$38)</f>
        <v>町営駐車場特別会計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0.14000000000000001</v>
      </c>
    </row>
    <row r="33" spans="1:16" x14ac:dyDescent="0.15">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v>
      </c>
    </row>
    <row r="34" spans="1:16" x14ac:dyDescent="0.15">
      <c r="A34" s="137" t="str">
        <f>IF(連結実質赤字比率に係る赤字・黒字の構成分析!C$36="",NA(),連結実質赤字比率に係る赤字・黒字の構成分析!C$36)</f>
        <v>国民健康保険特別会計</v>
      </c>
      <c r="B34" s="137">
        <f>IF(ROUND(VALUE(SUBSTITUTE(連結実質赤字比率に係る赤字・黒字の構成分析!F$36,"▲", "-")), 2) &lt; 0, ABS(ROUND(VALUE(SUBSTITUTE(連結実質赤字比率に係る赤字・黒字の構成分析!F$36,"▲", "-")), 2)), NA())</f>
        <v>0.08</v>
      </c>
      <c r="C34" s="137" t="e">
        <f>IF(ROUND(VALUE(SUBSTITUTE(連結実質赤字比率に係る赤字・黒字の構成分析!F$36,"▲", "-")), 2) &gt;= 0, ABS(ROUND(VALUE(SUBSTITUTE(連結実質赤字比率に係る赤字・黒字の構成分析!F$36,"▲", "-")), 2)), NA())</f>
        <v>#N/A</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3.29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3.18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3.18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3.12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4.6100000000000003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4.3600000000000003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4.4400000000000004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8.6300000000000008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8.51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8.9700000000000006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9.2899999999999991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479</v>
      </c>
      <c r="E42" s="138"/>
      <c r="F42" s="138"/>
      <c r="G42" s="138">
        <f>'実質公債費比率（分子）の構造'!L$52</f>
        <v>509</v>
      </c>
      <c r="H42" s="138"/>
      <c r="I42" s="138"/>
      <c r="J42" s="138">
        <f>'実質公債費比率（分子）の構造'!M$52</f>
        <v>486</v>
      </c>
      <c r="K42" s="138"/>
      <c r="L42" s="138"/>
      <c r="M42" s="138">
        <f>'実質公債費比率（分子）の構造'!N$52</f>
        <v>475</v>
      </c>
      <c r="N42" s="138"/>
      <c r="O42" s="138"/>
      <c r="P42" s="138">
        <f>'実質公債費比率（分子）の構造'!O$52</f>
        <v>466</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11</v>
      </c>
      <c r="C44" s="138"/>
      <c r="D44" s="138"/>
      <c r="E44" s="138">
        <f>'実質公債費比率（分子）の構造'!L$50</f>
        <v>1</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x14ac:dyDescent="0.15">
      <c r="A45" s="138" t="s">
        <v>54</v>
      </c>
      <c r="B45" s="138">
        <f>'実質公債費比率（分子）の構造'!K$49</f>
        <v>13</v>
      </c>
      <c r="C45" s="138"/>
      <c r="D45" s="138"/>
      <c r="E45" s="138">
        <f>'実質公債費比率（分子）の構造'!L$49</f>
        <v>12</v>
      </c>
      <c r="F45" s="138"/>
      <c r="G45" s="138"/>
      <c r="H45" s="138">
        <f>'実質公債費比率（分子）の構造'!M$49</f>
        <v>13</v>
      </c>
      <c r="I45" s="138"/>
      <c r="J45" s="138"/>
      <c r="K45" s="138">
        <f>'実質公債費比率（分子）の構造'!N$49</f>
        <v>13</v>
      </c>
      <c r="L45" s="138"/>
      <c r="M45" s="138"/>
      <c r="N45" s="138">
        <f>'実質公債費比率（分子）の構造'!O$49</f>
        <v>12</v>
      </c>
      <c r="O45" s="138"/>
      <c r="P45" s="138"/>
    </row>
    <row r="46" spans="1:16" x14ac:dyDescent="0.15">
      <c r="A46" s="138" t="s">
        <v>55</v>
      </c>
      <c r="B46" s="138">
        <f>'実質公債費比率（分子）の構造'!K$48</f>
        <v>197</v>
      </c>
      <c r="C46" s="138"/>
      <c r="D46" s="138"/>
      <c r="E46" s="138">
        <f>'実質公債費比率（分子）の構造'!L$48</f>
        <v>191</v>
      </c>
      <c r="F46" s="138"/>
      <c r="G46" s="138"/>
      <c r="H46" s="138">
        <f>'実質公債費比率（分子）の構造'!M$48</f>
        <v>192</v>
      </c>
      <c r="I46" s="138"/>
      <c r="J46" s="138"/>
      <c r="K46" s="138">
        <f>'実質公債費比率（分子）の構造'!N$48</f>
        <v>178</v>
      </c>
      <c r="L46" s="138"/>
      <c r="M46" s="138"/>
      <c r="N46" s="138">
        <f>'実質公債費比率（分子）の構造'!O$48</f>
        <v>182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560</v>
      </c>
      <c r="C49" s="138"/>
      <c r="D49" s="138"/>
      <c r="E49" s="138">
        <f>'実質公債費比率（分子）の構造'!L$45</f>
        <v>529</v>
      </c>
      <c r="F49" s="138"/>
      <c r="G49" s="138"/>
      <c r="H49" s="138">
        <f>'実質公債費比率（分子）の構造'!M$45</f>
        <v>502</v>
      </c>
      <c r="I49" s="138"/>
      <c r="J49" s="138"/>
      <c r="K49" s="138">
        <f>'実質公債費比率（分子）の構造'!N$45</f>
        <v>504</v>
      </c>
      <c r="L49" s="138"/>
      <c r="M49" s="138"/>
      <c r="N49" s="138">
        <f>'実質公債費比率（分子）の構造'!O$45</f>
        <v>515</v>
      </c>
      <c r="O49" s="138"/>
      <c r="P49" s="138"/>
    </row>
    <row r="50" spans="1:16" x14ac:dyDescent="0.15">
      <c r="A50" s="138" t="s">
        <v>59</v>
      </c>
      <c r="B50" s="138" t="e">
        <f>NA()</f>
        <v>#N/A</v>
      </c>
      <c r="C50" s="138">
        <f>IF(ISNUMBER('実質公債費比率（分子）の構造'!K$53),'実質公債費比率（分子）の構造'!K$53,NA())</f>
        <v>302</v>
      </c>
      <c r="D50" s="138" t="e">
        <f>NA()</f>
        <v>#N/A</v>
      </c>
      <c r="E50" s="138" t="e">
        <f>NA()</f>
        <v>#N/A</v>
      </c>
      <c r="F50" s="138">
        <f>IF(ISNUMBER('実質公債費比率（分子）の構造'!L$53),'実質公債費比率（分子）の構造'!L$53,NA())</f>
        <v>224</v>
      </c>
      <c r="G50" s="138" t="e">
        <f>NA()</f>
        <v>#N/A</v>
      </c>
      <c r="H50" s="138" t="e">
        <f>NA()</f>
        <v>#N/A</v>
      </c>
      <c r="I50" s="138">
        <f>IF(ISNUMBER('実質公債費比率（分子）の構造'!M$53),'実質公債費比率（分子）の構造'!M$53,NA())</f>
        <v>222</v>
      </c>
      <c r="J50" s="138" t="e">
        <f>NA()</f>
        <v>#N/A</v>
      </c>
      <c r="K50" s="138" t="e">
        <f>NA()</f>
        <v>#N/A</v>
      </c>
      <c r="L50" s="138">
        <f>IF(ISNUMBER('実質公債費比率（分子）の構造'!N$53),'実質公債費比率（分子）の構造'!N$53,NA())</f>
        <v>221</v>
      </c>
      <c r="M50" s="138" t="e">
        <f>NA()</f>
        <v>#N/A</v>
      </c>
      <c r="N50" s="138" t="e">
        <f>NA()</f>
        <v>#N/A</v>
      </c>
      <c r="O50" s="138">
        <f>IF(ISNUMBER('実質公債費比率（分子）の構造'!O$53),'実質公債費比率（分子）の構造'!O$53,NA())</f>
        <v>244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5010</v>
      </c>
      <c r="E56" s="137"/>
      <c r="F56" s="137"/>
      <c r="G56" s="137">
        <f>'将来負担比率（分子）の構造'!J$52</f>
        <v>4901</v>
      </c>
      <c r="H56" s="137"/>
      <c r="I56" s="137"/>
      <c r="J56" s="137">
        <f>'将来負担比率（分子）の構造'!K$52</f>
        <v>4827</v>
      </c>
      <c r="K56" s="137"/>
      <c r="L56" s="137"/>
      <c r="M56" s="137">
        <f>'将来負担比率（分子）の構造'!L$52</f>
        <v>4670</v>
      </c>
      <c r="N56" s="137"/>
      <c r="O56" s="137"/>
      <c r="P56" s="137">
        <f>'将来負担比率（分子）の構造'!M$52</f>
        <v>4488</v>
      </c>
    </row>
    <row r="57" spans="1:16" x14ac:dyDescent="0.15">
      <c r="A57" s="137" t="s">
        <v>36</v>
      </c>
      <c r="B57" s="137"/>
      <c r="C57" s="137"/>
      <c r="D57" s="137">
        <f>'将来負担比率（分子）の構造'!I$51</f>
        <v>326</v>
      </c>
      <c r="E57" s="137"/>
      <c r="F57" s="137"/>
      <c r="G57" s="137">
        <f>'将来負担比率（分子）の構造'!J$51</f>
        <v>275</v>
      </c>
      <c r="H57" s="137"/>
      <c r="I57" s="137"/>
      <c r="J57" s="137">
        <f>'将来負担比率（分子）の構造'!K$51</f>
        <v>235</v>
      </c>
      <c r="K57" s="137"/>
      <c r="L57" s="137"/>
      <c r="M57" s="137">
        <f>'将来負担比率（分子）の構造'!L$51</f>
        <v>195</v>
      </c>
      <c r="N57" s="137"/>
      <c r="O57" s="137"/>
      <c r="P57" s="137">
        <f>'将来負担比率（分子）の構造'!M$51</f>
        <v>161</v>
      </c>
    </row>
    <row r="58" spans="1:16" x14ac:dyDescent="0.15">
      <c r="A58" s="137" t="s">
        <v>35</v>
      </c>
      <c r="B58" s="137"/>
      <c r="C58" s="137"/>
      <c r="D58" s="137">
        <f>'将来負担比率（分子）の構造'!I$50</f>
        <v>1386</v>
      </c>
      <c r="E58" s="137"/>
      <c r="F58" s="137"/>
      <c r="G58" s="137">
        <f>'将来負担比率（分子）の構造'!J$50</f>
        <v>1641</v>
      </c>
      <c r="H58" s="137"/>
      <c r="I58" s="137"/>
      <c r="J58" s="137">
        <f>'将来負担比率（分子）の構造'!K$50</f>
        <v>1852</v>
      </c>
      <c r="K58" s="137"/>
      <c r="L58" s="137"/>
      <c r="M58" s="137">
        <f>'将来負担比率（分子）の構造'!L$50</f>
        <v>2023</v>
      </c>
      <c r="N58" s="137"/>
      <c r="O58" s="137"/>
      <c r="P58" s="137">
        <f>'将来負担比率（分子）の構造'!M$50</f>
        <v>1861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892</v>
      </c>
      <c r="C62" s="137"/>
      <c r="D62" s="137"/>
      <c r="E62" s="137">
        <f>'将来負担比率（分子）の構造'!J$45</f>
        <v>711</v>
      </c>
      <c r="F62" s="137"/>
      <c r="G62" s="137"/>
      <c r="H62" s="137">
        <f>'将来負担比率（分子）の構造'!K$45</f>
        <v>640</v>
      </c>
      <c r="I62" s="137"/>
      <c r="J62" s="137"/>
      <c r="K62" s="137">
        <f>'将来負担比率（分子）の構造'!L$45</f>
        <v>584</v>
      </c>
      <c r="L62" s="137"/>
      <c r="M62" s="137"/>
      <c r="N62" s="137">
        <f>'将来負担比率（分子）の構造'!M$45</f>
        <v>574</v>
      </c>
      <c r="O62" s="137"/>
      <c r="P62" s="137"/>
    </row>
    <row r="63" spans="1:16" x14ac:dyDescent="0.15">
      <c r="A63" s="137" t="s">
        <v>28</v>
      </c>
      <c r="B63" s="137">
        <f>'将来負担比率（分子）の構造'!I$44</f>
        <v>69</v>
      </c>
      <c r="C63" s="137"/>
      <c r="D63" s="137"/>
      <c r="E63" s="137">
        <f>'将来負担比率（分子）の構造'!J$44</f>
        <v>58</v>
      </c>
      <c r="F63" s="137"/>
      <c r="G63" s="137"/>
      <c r="H63" s="137">
        <f>'将来負担比率（分子）の構造'!K$44</f>
        <v>45</v>
      </c>
      <c r="I63" s="137"/>
      <c r="J63" s="137"/>
      <c r="K63" s="137">
        <f>'将来負担比率（分子）の構造'!L$44</f>
        <v>32</v>
      </c>
      <c r="L63" s="137"/>
      <c r="M63" s="137"/>
      <c r="N63" s="137">
        <f>'将来負担比率（分子）の構造'!M$44</f>
        <v>21</v>
      </c>
      <c r="O63" s="137"/>
      <c r="P63" s="137"/>
    </row>
    <row r="64" spans="1:16" x14ac:dyDescent="0.15">
      <c r="A64" s="137" t="s">
        <v>27</v>
      </c>
      <c r="B64" s="137">
        <f>'将来負担比率（分子）の構造'!I$43</f>
        <v>2372</v>
      </c>
      <c r="C64" s="137"/>
      <c r="D64" s="137"/>
      <c r="E64" s="137">
        <f>'将来負担比率（分子）の構造'!J$43</f>
        <v>2413</v>
      </c>
      <c r="F64" s="137"/>
      <c r="G64" s="137"/>
      <c r="H64" s="137">
        <f>'将来負担比率（分子）の構造'!K$43</f>
        <v>2337</v>
      </c>
      <c r="I64" s="137"/>
      <c r="J64" s="137"/>
      <c r="K64" s="137">
        <f>'将来負担比率（分子）の構造'!L$43</f>
        <v>2415</v>
      </c>
      <c r="L64" s="137"/>
      <c r="M64" s="137"/>
      <c r="N64" s="137">
        <f>'将来負担比率（分子）の構造'!M$43</f>
        <v>2441</v>
      </c>
      <c r="O64" s="137"/>
      <c r="P64" s="137"/>
    </row>
    <row r="65" spans="1:16" x14ac:dyDescent="0.15">
      <c r="A65" s="137" t="s">
        <v>26</v>
      </c>
      <c r="B65" s="137">
        <f>'将来負担比率（分子）の構造'!I$42</f>
        <v>9</v>
      </c>
      <c r="C65" s="137"/>
      <c r="D65" s="137"/>
      <c r="E65" s="137">
        <f>'将来負担比率（分子）の構造'!J$42</f>
        <v>8</v>
      </c>
      <c r="F65" s="137"/>
      <c r="G65" s="137"/>
      <c r="H65" s="137">
        <f>'将来負担比率（分子）の構造'!K$42</f>
        <v>7</v>
      </c>
      <c r="I65" s="137"/>
      <c r="J65" s="137"/>
      <c r="K65" s="137">
        <f>'将来負担比率（分子）の構造'!L$42</f>
        <v>6</v>
      </c>
      <c r="L65" s="137"/>
      <c r="M65" s="137"/>
      <c r="N65" s="137">
        <f>'将来負担比率（分子）の構造'!M$42</f>
        <v>6</v>
      </c>
      <c r="O65" s="137"/>
      <c r="P65" s="137"/>
    </row>
    <row r="66" spans="1:16" x14ac:dyDescent="0.15">
      <c r="A66" s="137" t="s">
        <v>25</v>
      </c>
      <c r="B66" s="137">
        <f>'将来負担比率（分子）の構造'!I$41</f>
        <v>5313</v>
      </c>
      <c r="C66" s="137"/>
      <c r="D66" s="137"/>
      <c r="E66" s="137">
        <f>'将来負担比率（分子）の構造'!J$41</f>
        <v>5156</v>
      </c>
      <c r="F66" s="137"/>
      <c r="G66" s="137"/>
      <c r="H66" s="137">
        <f>'将来負担比率（分子）の構造'!K$41</f>
        <v>5009</v>
      </c>
      <c r="I66" s="137"/>
      <c r="J66" s="137"/>
      <c r="K66" s="137">
        <f>'将来負担比率（分子）の構造'!L$41</f>
        <v>4852</v>
      </c>
      <c r="L66" s="137"/>
      <c r="M66" s="137"/>
      <c r="N66" s="137">
        <f>'将来負担比率（分子）の構造'!M$41</f>
        <v>4681</v>
      </c>
      <c r="O66" s="137"/>
      <c r="P66" s="137"/>
    </row>
    <row r="67" spans="1:16" x14ac:dyDescent="0.15">
      <c r="A67" s="137" t="s">
        <v>63</v>
      </c>
      <c r="B67" s="137" t="e">
        <f>NA()</f>
        <v>#N/A</v>
      </c>
      <c r="C67" s="137">
        <f>IF(ISNUMBER('将来負担比率（分子）の構造'!I$53), IF('将来負担比率（分子）の構造'!I$53 &lt; 0, 0, '将来負担比率（分子）の構造'!I$53), NA())</f>
        <v>1933</v>
      </c>
      <c r="D67" s="137" t="e">
        <f>NA()</f>
        <v>#N/A</v>
      </c>
      <c r="E67" s="137" t="e">
        <f>NA()</f>
        <v>#N/A</v>
      </c>
      <c r="F67" s="137">
        <f>IF(ISNUMBER('将来負担比率（分子）の構造'!J$53), IF('将来負担比率（分子）の構造'!J$53 &lt; 0, 0, '将来負担比率（分子）の構造'!J$53), NA())</f>
        <v>1528</v>
      </c>
      <c r="G67" s="137" t="e">
        <f>NA()</f>
        <v>#N/A</v>
      </c>
      <c r="H67" s="137" t="e">
        <f>NA()</f>
        <v>#N/A</v>
      </c>
      <c r="I67" s="137">
        <f>IF(ISNUMBER('将来負担比率（分子）の構造'!K$53), IF('将来負担比率（分子）の構造'!K$53 &lt; 0, 0, '将来負担比率（分子）の構造'!K$53), NA())</f>
        <v>1123</v>
      </c>
      <c r="J67" s="137" t="e">
        <f>NA()</f>
        <v>#N/A</v>
      </c>
      <c r="K67" s="137" t="e">
        <f>NA()</f>
        <v>#N/A</v>
      </c>
      <c r="L67" s="137">
        <f>IF(ISNUMBER('将来負担比率（分子）の構造'!L$53), IF('将来負担比率（分子）の構造'!L$53 &lt; 0, 0, '将来負担比率（分子）の構造'!L$53), NA())</f>
        <v>1002</v>
      </c>
      <c r="M67" s="137" t="e">
        <f>NA()</f>
        <v>#N/A</v>
      </c>
      <c r="N67" s="137" t="e">
        <f>NA()</f>
        <v>#N/A</v>
      </c>
      <c r="O67" s="137">
        <f>IF(ISNUMBER('将来負担比率（分子）の構造'!M$53), IF('将来負担比率（分子）の構造'!M$53 &lt; 0, 0, '将来負担比率（分子）の構造'!M$53), NA())</f>
        <v>1212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7"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208</v>
      </c>
      <c r="C5" s="678"/>
      <c r="D5" s="678"/>
      <c r="E5" s="678"/>
      <c r="F5" s="678"/>
      <c r="G5" s="678"/>
      <c r="H5" s="678"/>
      <c r="I5" s="678"/>
      <c r="J5" s="678"/>
      <c r="K5" s="678"/>
      <c r="L5" s="678"/>
      <c r="M5" s="678"/>
      <c r="N5" s="678"/>
      <c r="O5" s="678"/>
      <c r="P5" s="678"/>
      <c r="Q5" s="679"/>
      <c r="R5" s="640">
        <v>836879</v>
      </c>
      <c r="S5" s="641"/>
      <c r="T5" s="641"/>
      <c r="U5" s="641"/>
      <c r="V5" s="641"/>
      <c r="W5" s="641"/>
      <c r="X5" s="641"/>
      <c r="Y5" s="688"/>
      <c r="Z5" s="701">
        <v>16.3</v>
      </c>
      <c r="AA5" s="701"/>
      <c r="AB5" s="701"/>
      <c r="AC5" s="701"/>
      <c r="AD5" s="702">
        <v>836879</v>
      </c>
      <c r="AE5" s="702"/>
      <c r="AF5" s="702"/>
      <c r="AG5" s="702"/>
      <c r="AH5" s="702"/>
      <c r="AI5" s="702"/>
      <c r="AJ5" s="702"/>
      <c r="AK5" s="702"/>
      <c r="AL5" s="689">
        <v>29.6</v>
      </c>
      <c r="AM5" s="658"/>
      <c r="AN5" s="658"/>
      <c r="AO5" s="690"/>
      <c r="AP5" s="677" t="s">
        <v>209</v>
      </c>
      <c r="AQ5" s="678"/>
      <c r="AR5" s="678"/>
      <c r="AS5" s="678"/>
      <c r="AT5" s="678"/>
      <c r="AU5" s="678"/>
      <c r="AV5" s="678"/>
      <c r="AW5" s="678"/>
      <c r="AX5" s="678"/>
      <c r="AY5" s="678"/>
      <c r="AZ5" s="678"/>
      <c r="BA5" s="678"/>
      <c r="BB5" s="678"/>
      <c r="BC5" s="678"/>
      <c r="BD5" s="678"/>
      <c r="BE5" s="678"/>
      <c r="BF5" s="679"/>
      <c r="BG5" s="590">
        <v>826131</v>
      </c>
      <c r="BH5" s="591"/>
      <c r="BI5" s="591"/>
      <c r="BJ5" s="591"/>
      <c r="BK5" s="591"/>
      <c r="BL5" s="591"/>
      <c r="BM5" s="591"/>
      <c r="BN5" s="592"/>
      <c r="BO5" s="643">
        <v>98.7</v>
      </c>
      <c r="BP5" s="643"/>
      <c r="BQ5" s="643"/>
      <c r="BR5" s="643"/>
      <c r="BS5" s="644" t="s">
        <v>210</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211</v>
      </c>
      <c r="CS5" s="696"/>
      <c r="CT5" s="696"/>
      <c r="CU5" s="696"/>
      <c r="CV5" s="696"/>
      <c r="CW5" s="696"/>
      <c r="CX5" s="696"/>
      <c r="CY5" s="697"/>
      <c r="CZ5" s="695" t="s">
        <v>202</v>
      </c>
      <c r="DA5" s="696"/>
      <c r="DB5" s="696"/>
      <c r="DC5" s="697"/>
      <c r="DD5" s="695" t="s">
        <v>212</v>
      </c>
      <c r="DE5" s="696"/>
      <c r="DF5" s="696"/>
      <c r="DG5" s="696"/>
      <c r="DH5" s="696"/>
      <c r="DI5" s="696"/>
      <c r="DJ5" s="696"/>
      <c r="DK5" s="696"/>
      <c r="DL5" s="696"/>
      <c r="DM5" s="696"/>
      <c r="DN5" s="696"/>
      <c r="DO5" s="696"/>
      <c r="DP5" s="697"/>
      <c r="DQ5" s="695" t="s">
        <v>213</v>
      </c>
      <c r="DR5" s="696"/>
      <c r="DS5" s="696"/>
      <c r="DT5" s="696"/>
      <c r="DU5" s="696"/>
      <c r="DV5" s="696"/>
      <c r="DW5" s="696"/>
      <c r="DX5" s="696"/>
      <c r="DY5" s="696"/>
      <c r="DZ5" s="696"/>
      <c r="EA5" s="696"/>
      <c r="EB5" s="696"/>
      <c r="EC5" s="697"/>
    </row>
    <row r="6" spans="2:143" ht="11.25" customHeight="1" x14ac:dyDescent="0.15">
      <c r="B6" s="587" t="s">
        <v>214</v>
      </c>
      <c r="C6" s="588"/>
      <c r="D6" s="588"/>
      <c r="E6" s="588"/>
      <c r="F6" s="588"/>
      <c r="G6" s="588"/>
      <c r="H6" s="588"/>
      <c r="I6" s="588"/>
      <c r="J6" s="588"/>
      <c r="K6" s="588"/>
      <c r="L6" s="588"/>
      <c r="M6" s="588"/>
      <c r="N6" s="588"/>
      <c r="O6" s="588"/>
      <c r="P6" s="588"/>
      <c r="Q6" s="589"/>
      <c r="R6" s="590">
        <v>61021</v>
      </c>
      <c r="S6" s="591"/>
      <c r="T6" s="591"/>
      <c r="U6" s="591"/>
      <c r="V6" s="591"/>
      <c r="W6" s="591"/>
      <c r="X6" s="591"/>
      <c r="Y6" s="592"/>
      <c r="Z6" s="643">
        <v>1.2</v>
      </c>
      <c r="AA6" s="643"/>
      <c r="AB6" s="643"/>
      <c r="AC6" s="643"/>
      <c r="AD6" s="644">
        <v>61021</v>
      </c>
      <c r="AE6" s="644"/>
      <c r="AF6" s="644"/>
      <c r="AG6" s="644"/>
      <c r="AH6" s="644"/>
      <c r="AI6" s="644"/>
      <c r="AJ6" s="644"/>
      <c r="AK6" s="644"/>
      <c r="AL6" s="613">
        <v>2.2000000000000002</v>
      </c>
      <c r="AM6" s="645"/>
      <c r="AN6" s="645"/>
      <c r="AO6" s="646"/>
      <c r="AP6" s="587" t="s">
        <v>215</v>
      </c>
      <c r="AQ6" s="588"/>
      <c r="AR6" s="588"/>
      <c r="AS6" s="588"/>
      <c r="AT6" s="588"/>
      <c r="AU6" s="588"/>
      <c r="AV6" s="588"/>
      <c r="AW6" s="588"/>
      <c r="AX6" s="588"/>
      <c r="AY6" s="588"/>
      <c r="AZ6" s="588"/>
      <c r="BA6" s="588"/>
      <c r="BB6" s="588"/>
      <c r="BC6" s="588"/>
      <c r="BD6" s="588"/>
      <c r="BE6" s="588"/>
      <c r="BF6" s="589"/>
      <c r="BG6" s="590">
        <v>826131</v>
      </c>
      <c r="BH6" s="591"/>
      <c r="BI6" s="591"/>
      <c r="BJ6" s="591"/>
      <c r="BK6" s="591"/>
      <c r="BL6" s="591"/>
      <c r="BM6" s="591"/>
      <c r="BN6" s="592"/>
      <c r="BO6" s="643">
        <v>98.7</v>
      </c>
      <c r="BP6" s="643"/>
      <c r="BQ6" s="643"/>
      <c r="BR6" s="643"/>
      <c r="BS6" s="644" t="s">
        <v>210</v>
      </c>
      <c r="BT6" s="644"/>
      <c r="BU6" s="644"/>
      <c r="BV6" s="644"/>
      <c r="BW6" s="644"/>
      <c r="BX6" s="644"/>
      <c r="BY6" s="644"/>
      <c r="BZ6" s="644"/>
      <c r="CA6" s="644"/>
      <c r="CB6" s="680"/>
      <c r="CD6" s="647" t="s">
        <v>216</v>
      </c>
      <c r="CE6" s="648"/>
      <c r="CF6" s="648"/>
      <c r="CG6" s="648"/>
      <c r="CH6" s="648"/>
      <c r="CI6" s="648"/>
      <c r="CJ6" s="648"/>
      <c r="CK6" s="648"/>
      <c r="CL6" s="648"/>
      <c r="CM6" s="648"/>
      <c r="CN6" s="648"/>
      <c r="CO6" s="648"/>
      <c r="CP6" s="648"/>
      <c r="CQ6" s="649"/>
      <c r="CR6" s="590">
        <v>73260</v>
      </c>
      <c r="CS6" s="591"/>
      <c r="CT6" s="591"/>
      <c r="CU6" s="591"/>
      <c r="CV6" s="591"/>
      <c r="CW6" s="591"/>
      <c r="CX6" s="591"/>
      <c r="CY6" s="592"/>
      <c r="CZ6" s="643">
        <v>1.5</v>
      </c>
      <c r="DA6" s="643"/>
      <c r="DB6" s="643"/>
      <c r="DC6" s="643"/>
      <c r="DD6" s="596" t="s">
        <v>210</v>
      </c>
      <c r="DE6" s="591"/>
      <c r="DF6" s="591"/>
      <c r="DG6" s="591"/>
      <c r="DH6" s="591"/>
      <c r="DI6" s="591"/>
      <c r="DJ6" s="591"/>
      <c r="DK6" s="591"/>
      <c r="DL6" s="591"/>
      <c r="DM6" s="591"/>
      <c r="DN6" s="591"/>
      <c r="DO6" s="591"/>
      <c r="DP6" s="592"/>
      <c r="DQ6" s="596">
        <v>73224</v>
      </c>
      <c r="DR6" s="591"/>
      <c r="DS6" s="591"/>
      <c r="DT6" s="591"/>
      <c r="DU6" s="591"/>
      <c r="DV6" s="591"/>
      <c r="DW6" s="591"/>
      <c r="DX6" s="591"/>
      <c r="DY6" s="591"/>
      <c r="DZ6" s="591"/>
      <c r="EA6" s="591"/>
      <c r="EB6" s="591"/>
      <c r="EC6" s="626"/>
    </row>
    <row r="7" spans="2:143" ht="11.25" customHeight="1" x14ac:dyDescent="0.15">
      <c r="B7" s="587" t="s">
        <v>217</v>
      </c>
      <c r="C7" s="588"/>
      <c r="D7" s="588"/>
      <c r="E7" s="588"/>
      <c r="F7" s="588"/>
      <c r="G7" s="588"/>
      <c r="H7" s="588"/>
      <c r="I7" s="588"/>
      <c r="J7" s="588"/>
      <c r="K7" s="588"/>
      <c r="L7" s="588"/>
      <c r="M7" s="588"/>
      <c r="N7" s="588"/>
      <c r="O7" s="588"/>
      <c r="P7" s="588"/>
      <c r="Q7" s="589"/>
      <c r="R7" s="590">
        <v>451</v>
      </c>
      <c r="S7" s="591"/>
      <c r="T7" s="591"/>
      <c r="U7" s="591"/>
      <c r="V7" s="591"/>
      <c r="W7" s="591"/>
      <c r="X7" s="591"/>
      <c r="Y7" s="592"/>
      <c r="Z7" s="643">
        <v>0</v>
      </c>
      <c r="AA7" s="643"/>
      <c r="AB7" s="643"/>
      <c r="AC7" s="643"/>
      <c r="AD7" s="644">
        <v>451</v>
      </c>
      <c r="AE7" s="644"/>
      <c r="AF7" s="644"/>
      <c r="AG7" s="644"/>
      <c r="AH7" s="644"/>
      <c r="AI7" s="644"/>
      <c r="AJ7" s="644"/>
      <c r="AK7" s="644"/>
      <c r="AL7" s="613">
        <v>0</v>
      </c>
      <c r="AM7" s="645"/>
      <c r="AN7" s="645"/>
      <c r="AO7" s="646"/>
      <c r="AP7" s="587" t="s">
        <v>218</v>
      </c>
      <c r="AQ7" s="588"/>
      <c r="AR7" s="588"/>
      <c r="AS7" s="588"/>
      <c r="AT7" s="588"/>
      <c r="AU7" s="588"/>
      <c r="AV7" s="588"/>
      <c r="AW7" s="588"/>
      <c r="AX7" s="588"/>
      <c r="AY7" s="588"/>
      <c r="AZ7" s="588"/>
      <c r="BA7" s="588"/>
      <c r="BB7" s="588"/>
      <c r="BC7" s="588"/>
      <c r="BD7" s="588"/>
      <c r="BE7" s="588"/>
      <c r="BF7" s="589"/>
      <c r="BG7" s="590">
        <v>298006</v>
      </c>
      <c r="BH7" s="591"/>
      <c r="BI7" s="591"/>
      <c r="BJ7" s="591"/>
      <c r="BK7" s="591"/>
      <c r="BL7" s="591"/>
      <c r="BM7" s="591"/>
      <c r="BN7" s="592"/>
      <c r="BO7" s="643">
        <v>35.6</v>
      </c>
      <c r="BP7" s="643"/>
      <c r="BQ7" s="643"/>
      <c r="BR7" s="643"/>
      <c r="BS7" s="644" t="s">
        <v>210</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675809</v>
      </c>
      <c r="CS7" s="591"/>
      <c r="CT7" s="591"/>
      <c r="CU7" s="591"/>
      <c r="CV7" s="591"/>
      <c r="CW7" s="591"/>
      <c r="CX7" s="591"/>
      <c r="CY7" s="592"/>
      <c r="CZ7" s="643">
        <v>13.5</v>
      </c>
      <c r="DA7" s="643"/>
      <c r="DB7" s="643"/>
      <c r="DC7" s="643"/>
      <c r="DD7" s="596">
        <v>52007</v>
      </c>
      <c r="DE7" s="591"/>
      <c r="DF7" s="591"/>
      <c r="DG7" s="591"/>
      <c r="DH7" s="591"/>
      <c r="DI7" s="591"/>
      <c r="DJ7" s="591"/>
      <c r="DK7" s="591"/>
      <c r="DL7" s="591"/>
      <c r="DM7" s="591"/>
      <c r="DN7" s="591"/>
      <c r="DO7" s="591"/>
      <c r="DP7" s="592"/>
      <c r="DQ7" s="596">
        <v>610395</v>
      </c>
      <c r="DR7" s="591"/>
      <c r="DS7" s="591"/>
      <c r="DT7" s="591"/>
      <c r="DU7" s="591"/>
      <c r="DV7" s="591"/>
      <c r="DW7" s="591"/>
      <c r="DX7" s="591"/>
      <c r="DY7" s="591"/>
      <c r="DZ7" s="591"/>
      <c r="EA7" s="591"/>
      <c r="EB7" s="591"/>
      <c r="EC7" s="626"/>
    </row>
    <row r="8" spans="2:143" ht="11.25" customHeight="1" x14ac:dyDescent="0.15">
      <c r="B8" s="587" t="s">
        <v>220</v>
      </c>
      <c r="C8" s="588"/>
      <c r="D8" s="588"/>
      <c r="E8" s="588"/>
      <c r="F8" s="588"/>
      <c r="G8" s="588"/>
      <c r="H8" s="588"/>
      <c r="I8" s="588"/>
      <c r="J8" s="588"/>
      <c r="K8" s="588"/>
      <c r="L8" s="588"/>
      <c r="M8" s="588"/>
      <c r="N8" s="588"/>
      <c r="O8" s="588"/>
      <c r="P8" s="588"/>
      <c r="Q8" s="589"/>
      <c r="R8" s="590">
        <v>1120</v>
      </c>
      <c r="S8" s="591"/>
      <c r="T8" s="591"/>
      <c r="U8" s="591"/>
      <c r="V8" s="591"/>
      <c r="W8" s="591"/>
      <c r="X8" s="591"/>
      <c r="Y8" s="592"/>
      <c r="Z8" s="643">
        <v>0</v>
      </c>
      <c r="AA8" s="643"/>
      <c r="AB8" s="643"/>
      <c r="AC8" s="643"/>
      <c r="AD8" s="644">
        <v>1120</v>
      </c>
      <c r="AE8" s="644"/>
      <c r="AF8" s="644"/>
      <c r="AG8" s="644"/>
      <c r="AH8" s="644"/>
      <c r="AI8" s="644"/>
      <c r="AJ8" s="644"/>
      <c r="AK8" s="644"/>
      <c r="AL8" s="613">
        <v>0</v>
      </c>
      <c r="AM8" s="645"/>
      <c r="AN8" s="645"/>
      <c r="AO8" s="646"/>
      <c r="AP8" s="587" t="s">
        <v>221</v>
      </c>
      <c r="AQ8" s="588"/>
      <c r="AR8" s="588"/>
      <c r="AS8" s="588"/>
      <c r="AT8" s="588"/>
      <c r="AU8" s="588"/>
      <c r="AV8" s="588"/>
      <c r="AW8" s="588"/>
      <c r="AX8" s="588"/>
      <c r="AY8" s="588"/>
      <c r="AZ8" s="588"/>
      <c r="BA8" s="588"/>
      <c r="BB8" s="588"/>
      <c r="BC8" s="588"/>
      <c r="BD8" s="588"/>
      <c r="BE8" s="588"/>
      <c r="BF8" s="589"/>
      <c r="BG8" s="590">
        <v>12991</v>
      </c>
      <c r="BH8" s="591"/>
      <c r="BI8" s="591"/>
      <c r="BJ8" s="591"/>
      <c r="BK8" s="591"/>
      <c r="BL8" s="591"/>
      <c r="BM8" s="591"/>
      <c r="BN8" s="592"/>
      <c r="BO8" s="643">
        <v>1.6</v>
      </c>
      <c r="BP8" s="643"/>
      <c r="BQ8" s="643"/>
      <c r="BR8" s="643"/>
      <c r="BS8" s="596" t="s">
        <v>111</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1230587</v>
      </c>
      <c r="CS8" s="591"/>
      <c r="CT8" s="591"/>
      <c r="CU8" s="591"/>
      <c r="CV8" s="591"/>
      <c r="CW8" s="591"/>
      <c r="CX8" s="591"/>
      <c r="CY8" s="592"/>
      <c r="CZ8" s="643">
        <v>24.6</v>
      </c>
      <c r="DA8" s="643"/>
      <c r="DB8" s="643"/>
      <c r="DC8" s="643"/>
      <c r="DD8" s="596">
        <v>130381</v>
      </c>
      <c r="DE8" s="591"/>
      <c r="DF8" s="591"/>
      <c r="DG8" s="591"/>
      <c r="DH8" s="591"/>
      <c r="DI8" s="591"/>
      <c r="DJ8" s="591"/>
      <c r="DK8" s="591"/>
      <c r="DL8" s="591"/>
      <c r="DM8" s="591"/>
      <c r="DN8" s="591"/>
      <c r="DO8" s="591"/>
      <c r="DP8" s="592"/>
      <c r="DQ8" s="596">
        <v>612324</v>
      </c>
      <c r="DR8" s="591"/>
      <c r="DS8" s="591"/>
      <c r="DT8" s="591"/>
      <c r="DU8" s="591"/>
      <c r="DV8" s="591"/>
      <c r="DW8" s="591"/>
      <c r="DX8" s="591"/>
      <c r="DY8" s="591"/>
      <c r="DZ8" s="591"/>
      <c r="EA8" s="591"/>
      <c r="EB8" s="591"/>
      <c r="EC8" s="626"/>
    </row>
    <row r="9" spans="2:143" ht="11.25" customHeight="1" x14ac:dyDescent="0.15">
      <c r="B9" s="587" t="s">
        <v>223</v>
      </c>
      <c r="C9" s="588"/>
      <c r="D9" s="588"/>
      <c r="E9" s="588"/>
      <c r="F9" s="588"/>
      <c r="G9" s="588"/>
      <c r="H9" s="588"/>
      <c r="I9" s="588"/>
      <c r="J9" s="588"/>
      <c r="K9" s="588"/>
      <c r="L9" s="588"/>
      <c r="M9" s="588"/>
      <c r="N9" s="588"/>
      <c r="O9" s="588"/>
      <c r="P9" s="588"/>
      <c r="Q9" s="589"/>
      <c r="R9" s="590">
        <v>625</v>
      </c>
      <c r="S9" s="591"/>
      <c r="T9" s="591"/>
      <c r="U9" s="591"/>
      <c r="V9" s="591"/>
      <c r="W9" s="591"/>
      <c r="X9" s="591"/>
      <c r="Y9" s="592"/>
      <c r="Z9" s="643">
        <v>0</v>
      </c>
      <c r="AA9" s="643"/>
      <c r="AB9" s="643"/>
      <c r="AC9" s="643"/>
      <c r="AD9" s="644">
        <v>625</v>
      </c>
      <c r="AE9" s="644"/>
      <c r="AF9" s="644"/>
      <c r="AG9" s="644"/>
      <c r="AH9" s="644"/>
      <c r="AI9" s="644"/>
      <c r="AJ9" s="644"/>
      <c r="AK9" s="644"/>
      <c r="AL9" s="613">
        <v>0</v>
      </c>
      <c r="AM9" s="645"/>
      <c r="AN9" s="645"/>
      <c r="AO9" s="646"/>
      <c r="AP9" s="587" t="s">
        <v>224</v>
      </c>
      <c r="AQ9" s="588"/>
      <c r="AR9" s="588"/>
      <c r="AS9" s="588"/>
      <c r="AT9" s="588"/>
      <c r="AU9" s="588"/>
      <c r="AV9" s="588"/>
      <c r="AW9" s="588"/>
      <c r="AX9" s="588"/>
      <c r="AY9" s="588"/>
      <c r="AZ9" s="588"/>
      <c r="BA9" s="588"/>
      <c r="BB9" s="588"/>
      <c r="BC9" s="588"/>
      <c r="BD9" s="588"/>
      <c r="BE9" s="588"/>
      <c r="BF9" s="589"/>
      <c r="BG9" s="590">
        <v>232942</v>
      </c>
      <c r="BH9" s="591"/>
      <c r="BI9" s="591"/>
      <c r="BJ9" s="591"/>
      <c r="BK9" s="591"/>
      <c r="BL9" s="591"/>
      <c r="BM9" s="591"/>
      <c r="BN9" s="592"/>
      <c r="BO9" s="643">
        <v>27.8</v>
      </c>
      <c r="BP9" s="643"/>
      <c r="BQ9" s="643"/>
      <c r="BR9" s="643"/>
      <c r="BS9" s="596" t="s">
        <v>111</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297773</v>
      </c>
      <c r="CS9" s="591"/>
      <c r="CT9" s="591"/>
      <c r="CU9" s="591"/>
      <c r="CV9" s="591"/>
      <c r="CW9" s="591"/>
      <c r="CX9" s="591"/>
      <c r="CY9" s="592"/>
      <c r="CZ9" s="643">
        <v>5.9</v>
      </c>
      <c r="DA9" s="643"/>
      <c r="DB9" s="643"/>
      <c r="DC9" s="643"/>
      <c r="DD9" s="596">
        <v>4503</v>
      </c>
      <c r="DE9" s="591"/>
      <c r="DF9" s="591"/>
      <c r="DG9" s="591"/>
      <c r="DH9" s="591"/>
      <c r="DI9" s="591"/>
      <c r="DJ9" s="591"/>
      <c r="DK9" s="591"/>
      <c r="DL9" s="591"/>
      <c r="DM9" s="591"/>
      <c r="DN9" s="591"/>
      <c r="DO9" s="591"/>
      <c r="DP9" s="592"/>
      <c r="DQ9" s="596">
        <v>287018</v>
      </c>
      <c r="DR9" s="591"/>
      <c r="DS9" s="591"/>
      <c r="DT9" s="591"/>
      <c r="DU9" s="591"/>
      <c r="DV9" s="591"/>
      <c r="DW9" s="591"/>
      <c r="DX9" s="591"/>
      <c r="DY9" s="591"/>
      <c r="DZ9" s="591"/>
      <c r="EA9" s="591"/>
      <c r="EB9" s="591"/>
      <c r="EC9" s="626"/>
    </row>
    <row r="10" spans="2:143" ht="11.25" customHeight="1" x14ac:dyDescent="0.15">
      <c r="B10" s="587" t="s">
        <v>226</v>
      </c>
      <c r="C10" s="588"/>
      <c r="D10" s="588"/>
      <c r="E10" s="588"/>
      <c r="F10" s="588"/>
      <c r="G10" s="588"/>
      <c r="H10" s="588"/>
      <c r="I10" s="588"/>
      <c r="J10" s="588"/>
      <c r="K10" s="588"/>
      <c r="L10" s="588"/>
      <c r="M10" s="588"/>
      <c r="N10" s="588"/>
      <c r="O10" s="588"/>
      <c r="P10" s="588"/>
      <c r="Q10" s="589"/>
      <c r="R10" s="590">
        <v>132182</v>
      </c>
      <c r="S10" s="591"/>
      <c r="T10" s="591"/>
      <c r="U10" s="591"/>
      <c r="V10" s="591"/>
      <c r="W10" s="591"/>
      <c r="X10" s="591"/>
      <c r="Y10" s="592"/>
      <c r="Z10" s="643">
        <v>2.6</v>
      </c>
      <c r="AA10" s="643"/>
      <c r="AB10" s="643"/>
      <c r="AC10" s="643"/>
      <c r="AD10" s="644">
        <v>132182</v>
      </c>
      <c r="AE10" s="644"/>
      <c r="AF10" s="644"/>
      <c r="AG10" s="644"/>
      <c r="AH10" s="644"/>
      <c r="AI10" s="644"/>
      <c r="AJ10" s="644"/>
      <c r="AK10" s="644"/>
      <c r="AL10" s="613">
        <v>4.7</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22504</v>
      </c>
      <c r="BH10" s="591"/>
      <c r="BI10" s="591"/>
      <c r="BJ10" s="591"/>
      <c r="BK10" s="591"/>
      <c r="BL10" s="591"/>
      <c r="BM10" s="591"/>
      <c r="BN10" s="592"/>
      <c r="BO10" s="643">
        <v>2.7</v>
      </c>
      <c r="BP10" s="643"/>
      <c r="BQ10" s="643"/>
      <c r="BR10" s="643"/>
      <c r="BS10" s="596" t="s">
        <v>111</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v>1242</v>
      </c>
      <c r="CS10" s="591"/>
      <c r="CT10" s="591"/>
      <c r="CU10" s="591"/>
      <c r="CV10" s="591"/>
      <c r="CW10" s="591"/>
      <c r="CX10" s="591"/>
      <c r="CY10" s="592"/>
      <c r="CZ10" s="643">
        <v>0</v>
      </c>
      <c r="DA10" s="643"/>
      <c r="DB10" s="643"/>
      <c r="DC10" s="643"/>
      <c r="DD10" s="596" t="s">
        <v>111</v>
      </c>
      <c r="DE10" s="591"/>
      <c r="DF10" s="591"/>
      <c r="DG10" s="591"/>
      <c r="DH10" s="591"/>
      <c r="DI10" s="591"/>
      <c r="DJ10" s="591"/>
      <c r="DK10" s="591"/>
      <c r="DL10" s="591"/>
      <c r="DM10" s="591"/>
      <c r="DN10" s="591"/>
      <c r="DO10" s="591"/>
      <c r="DP10" s="592"/>
      <c r="DQ10" s="596">
        <v>1242</v>
      </c>
      <c r="DR10" s="591"/>
      <c r="DS10" s="591"/>
      <c r="DT10" s="591"/>
      <c r="DU10" s="591"/>
      <c r="DV10" s="591"/>
      <c r="DW10" s="591"/>
      <c r="DX10" s="591"/>
      <c r="DY10" s="591"/>
      <c r="DZ10" s="591"/>
      <c r="EA10" s="591"/>
      <c r="EB10" s="591"/>
      <c r="EC10" s="626"/>
    </row>
    <row r="11" spans="2:143" ht="11.25" customHeight="1" x14ac:dyDescent="0.15">
      <c r="B11" s="587" t="s">
        <v>229</v>
      </c>
      <c r="C11" s="588"/>
      <c r="D11" s="588"/>
      <c r="E11" s="588"/>
      <c r="F11" s="588"/>
      <c r="G11" s="588"/>
      <c r="H11" s="588"/>
      <c r="I11" s="588"/>
      <c r="J11" s="588"/>
      <c r="K11" s="588"/>
      <c r="L11" s="588"/>
      <c r="M11" s="588"/>
      <c r="N11" s="588"/>
      <c r="O11" s="588"/>
      <c r="P11" s="588"/>
      <c r="Q11" s="589"/>
      <c r="R11" s="590" t="s">
        <v>111</v>
      </c>
      <c r="S11" s="591"/>
      <c r="T11" s="591"/>
      <c r="U11" s="591"/>
      <c r="V11" s="591"/>
      <c r="W11" s="591"/>
      <c r="X11" s="591"/>
      <c r="Y11" s="592"/>
      <c r="Z11" s="643" t="s">
        <v>111</v>
      </c>
      <c r="AA11" s="643"/>
      <c r="AB11" s="643"/>
      <c r="AC11" s="643"/>
      <c r="AD11" s="644" t="s">
        <v>111</v>
      </c>
      <c r="AE11" s="644"/>
      <c r="AF11" s="644"/>
      <c r="AG11" s="644"/>
      <c r="AH11" s="644"/>
      <c r="AI11" s="644"/>
      <c r="AJ11" s="644"/>
      <c r="AK11" s="644"/>
      <c r="AL11" s="613" t="s">
        <v>111</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29569</v>
      </c>
      <c r="BH11" s="591"/>
      <c r="BI11" s="591"/>
      <c r="BJ11" s="591"/>
      <c r="BK11" s="591"/>
      <c r="BL11" s="591"/>
      <c r="BM11" s="591"/>
      <c r="BN11" s="592"/>
      <c r="BO11" s="643">
        <v>3.5</v>
      </c>
      <c r="BP11" s="643"/>
      <c r="BQ11" s="643"/>
      <c r="BR11" s="643"/>
      <c r="BS11" s="596" t="s">
        <v>111</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678604</v>
      </c>
      <c r="CS11" s="591"/>
      <c r="CT11" s="591"/>
      <c r="CU11" s="591"/>
      <c r="CV11" s="591"/>
      <c r="CW11" s="591"/>
      <c r="CX11" s="591"/>
      <c r="CY11" s="592"/>
      <c r="CZ11" s="643">
        <v>13.6</v>
      </c>
      <c r="DA11" s="643"/>
      <c r="DB11" s="643"/>
      <c r="DC11" s="643"/>
      <c r="DD11" s="596">
        <v>389155</v>
      </c>
      <c r="DE11" s="591"/>
      <c r="DF11" s="591"/>
      <c r="DG11" s="591"/>
      <c r="DH11" s="591"/>
      <c r="DI11" s="591"/>
      <c r="DJ11" s="591"/>
      <c r="DK11" s="591"/>
      <c r="DL11" s="591"/>
      <c r="DM11" s="591"/>
      <c r="DN11" s="591"/>
      <c r="DO11" s="591"/>
      <c r="DP11" s="592"/>
      <c r="DQ11" s="596">
        <v>180711</v>
      </c>
      <c r="DR11" s="591"/>
      <c r="DS11" s="591"/>
      <c r="DT11" s="591"/>
      <c r="DU11" s="591"/>
      <c r="DV11" s="591"/>
      <c r="DW11" s="591"/>
      <c r="DX11" s="591"/>
      <c r="DY11" s="591"/>
      <c r="DZ11" s="591"/>
      <c r="EA11" s="591"/>
      <c r="EB11" s="591"/>
      <c r="EC11" s="626"/>
    </row>
    <row r="12" spans="2:143" ht="11.25" customHeight="1" x14ac:dyDescent="0.15">
      <c r="B12" s="587" t="s">
        <v>232</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428369</v>
      </c>
      <c r="BH12" s="591"/>
      <c r="BI12" s="591"/>
      <c r="BJ12" s="591"/>
      <c r="BK12" s="591"/>
      <c r="BL12" s="591"/>
      <c r="BM12" s="591"/>
      <c r="BN12" s="592"/>
      <c r="BO12" s="643">
        <v>51.2</v>
      </c>
      <c r="BP12" s="643"/>
      <c r="BQ12" s="643"/>
      <c r="BR12" s="643"/>
      <c r="BS12" s="596" t="s">
        <v>111</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155623</v>
      </c>
      <c r="CS12" s="591"/>
      <c r="CT12" s="591"/>
      <c r="CU12" s="591"/>
      <c r="CV12" s="591"/>
      <c r="CW12" s="591"/>
      <c r="CX12" s="591"/>
      <c r="CY12" s="592"/>
      <c r="CZ12" s="643">
        <v>3.1</v>
      </c>
      <c r="DA12" s="643"/>
      <c r="DB12" s="643"/>
      <c r="DC12" s="643"/>
      <c r="DD12" s="596" t="s">
        <v>111</v>
      </c>
      <c r="DE12" s="591"/>
      <c r="DF12" s="591"/>
      <c r="DG12" s="591"/>
      <c r="DH12" s="591"/>
      <c r="DI12" s="591"/>
      <c r="DJ12" s="591"/>
      <c r="DK12" s="591"/>
      <c r="DL12" s="591"/>
      <c r="DM12" s="591"/>
      <c r="DN12" s="591"/>
      <c r="DO12" s="591"/>
      <c r="DP12" s="592"/>
      <c r="DQ12" s="596">
        <v>62986</v>
      </c>
      <c r="DR12" s="591"/>
      <c r="DS12" s="591"/>
      <c r="DT12" s="591"/>
      <c r="DU12" s="591"/>
      <c r="DV12" s="591"/>
      <c r="DW12" s="591"/>
      <c r="DX12" s="591"/>
      <c r="DY12" s="591"/>
      <c r="DZ12" s="591"/>
      <c r="EA12" s="591"/>
      <c r="EB12" s="591"/>
      <c r="EC12" s="626"/>
    </row>
    <row r="13" spans="2:143" ht="11.25" customHeight="1" x14ac:dyDescent="0.15">
      <c r="B13" s="587" t="s">
        <v>235</v>
      </c>
      <c r="C13" s="588"/>
      <c r="D13" s="588"/>
      <c r="E13" s="588"/>
      <c r="F13" s="588"/>
      <c r="G13" s="588"/>
      <c r="H13" s="588"/>
      <c r="I13" s="588"/>
      <c r="J13" s="588"/>
      <c r="K13" s="588"/>
      <c r="L13" s="588"/>
      <c r="M13" s="588"/>
      <c r="N13" s="588"/>
      <c r="O13" s="588"/>
      <c r="P13" s="588"/>
      <c r="Q13" s="589"/>
      <c r="R13" s="590">
        <v>7490</v>
      </c>
      <c r="S13" s="591"/>
      <c r="T13" s="591"/>
      <c r="U13" s="591"/>
      <c r="V13" s="591"/>
      <c r="W13" s="591"/>
      <c r="X13" s="591"/>
      <c r="Y13" s="592"/>
      <c r="Z13" s="643">
        <v>0.1</v>
      </c>
      <c r="AA13" s="643"/>
      <c r="AB13" s="643"/>
      <c r="AC13" s="643"/>
      <c r="AD13" s="644">
        <v>7490</v>
      </c>
      <c r="AE13" s="644"/>
      <c r="AF13" s="644"/>
      <c r="AG13" s="644"/>
      <c r="AH13" s="644"/>
      <c r="AI13" s="644"/>
      <c r="AJ13" s="644"/>
      <c r="AK13" s="644"/>
      <c r="AL13" s="613">
        <v>0.3</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427567</v>
      </c>
      <c r="BH13" s="591"/>
      <c r="BI13" s="591"/>
      <c r="BJ13" s="591"/>
      <c r="BK13" s="591"/>
      <c r="BL13" s="591"/>
      <c r="BM13" s="591"/>
      <c r="BN13" s="592"/>
      <c r="BO13" s="643">
        <v>51.1</v>
      </c>
      <c r="BP13" s="643"/>
      <c r="BQ13" s="643"/>
      <c r="BR13" s="643"/>
      <c r="BS13" s="596" t="s">
        <v>111</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578999</v>
      </c>
      <c r="CS13" s="591"/>
      <c r="CT13" s="591"/>
      <c r="CU13" s="591"/>
      <c r="CV13" s="591"/>
      <c r="CW13" s="591"/>
      <c r="CX13" s="591"/>
      <c r="CY13" s="592"/>
      <c r="CZ13" s="643">
        <v>11.6</v>
      </c>
      <c r="DA13" s="643"/>
      <c r="DB13" s="643"/>
      <c r="DC13" s="643"/>
      <c r="DD13" s="596">
        <v>277512</v>
      </c>
      <c r="DE13" s="591"/>
      <c r="DF13" s="591"/>
      <c r="DG13" s="591"/>
      <c r="DH13" s="591"/>
      <c r="DI13" s="591"/>
      <c r="DJ13" s="591"/>
      <c r="DK13" s="591"/>
      <c r="DL13" s="591"/>
      <c r="DM13" s="591"/>
      <c r="DN13" s="591"/>
      <c r="DO13" s="591"/>
      <c r="DP13" s="592"/>
      <c r="DQ13" s="596">
        <v>314280</v>
      </c>
      <c r="DR13" s="591"/>
      <c r="DS13" s="591"/>
      <c r="DT13" s="591"/>
      <c r="DU13" s="591"/>
      <c r="DV13" s="591"/>
      <c r="DW13" s="591"/>
      <c r="DX13" s="591"/>
      <c r="DY13" s="591"/>
      <c r="DZ13" s="591"/>
      <c r="EA13" s="591"/>
      <c r="EB13" s="591"/>
      <c r="EC13" s="626"/>
    </row>
    <row r="14" spans="2:143" ht="11.25" customHeight="1" x14ac:dyDescent="0.15">
      <c r="B14" s="587" t="s">
        <v>238</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28204</v>
      </c>
      <c r="BH14" s="591"/>
      <c r="BI14" s="591"/>
      <c r="BJ14" s="591"/>
      <c r="BK14" s="591"/>
      <c r="BL14" s="591"/>
      <c r="BM14" s="591"/>
      <c r="BN14" s="592"/>
      <c r="BO14" s="643">
        <v>3.4</v>
      </c>
      <c r="BP14" s="643"/>
      <c r="BQ14" s="643"/>
      <c r="BR14" s="643"/>
      <c r="BS14" s="596" t="s">
        <v>111</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170124</v>
      </c>
      <c r="CS14" s="591"/>
      <c r="CT14" s="591"/>
      <c r="CU14" s="591"/>
      <c r="CV14" s="591"/>
      <c r="CW14" s="591"/>
      <c r="CX14" s="591"/>
      <c r="CY14" s="592"/>
      <c r="CZ14" s="643">
        <v>3.4</v>
      </c>
      <c r="DA14" s="643"/>
      <c r="DB14" s="643"/>
      <c r="DC14" s="643"/>
      <c r="DD14" s="596">
        <v>12835</v>
      </c>
      <c r="DE14" s="591"/>
      <c r="DF14" s="591"/>
      <c r="DG14" s="591"/>
      <c r="DH14" s="591"/>
      <c r="DI14" s="591"/>
      <c r="DJ14" s="591"/>
      <c r="DK14" s="591"/>
      <c r="DL14" s="591"/>
      <c r="DM14" s="591"/>
      <c r="DN14" s="591"/>
      <c r="DO14" s="591"/>
      <c r="DP14" s="592"/>
      <c r="DQ14" s="596">
        <v>162260</v>
      </c>
      <c r="DR14" s="591"/>
      <c r="DS14" s="591"/>
      <c r="DT14" s="591"/>
      <c r="DU14" s="591"/>
      <c r="DV14" s="591"/>
      <c r="DW14" s="591"/>
      <c r="DX14" s="591"/>
      <c r="DY14" s="591"/>
      <c r="DZ14" s="591"/>
      <c r="EA14" s="591"/>
      <c r="EB14" s="591"/>
      <c r="EC14" s="626"/>
    </row>
    <row r="15" spans="2:143" ht="11.25" customHeight="1" x14ac:dyDescent="0.15">
      <c r="B15" s="587" t="s">
        <v>241</v>
      </c>
      <c r="C15" s="588"/>
      <c r="D15" s="588"/>
      <c r="E15" s="588"/>
      <c r="F15" s="588"/>
      <c r="G15" s="588"/>
      <c r="H15" s="588"/>
      <c r="I15" s="588"/>
      <c r="J15" s="588"/>
      <c r="K15" s="588"/>
      <c r="L15" s="588"/>
      <c r="M15" s="588"/>
      <c r="N15" s="588"/>
      <c r="O15" s="588"/>
      <c r="P15" s="588"/>
      <c r="Q15" s="589"/>
      <c r="R15" s="590">
        <v>2563</v>
      </c>
      <c r="S15" s="591"/>
      <c r="T15" s="591"/>
      <c r="U15" s="591"/>
      <c r="V15" s="591"/>
      <c r="W15" s="591"/>
      <c r="X15" s="591"/>
      <c r="Y15" s="592"/>
      <c r="Z15" s="643">
        <v>0</v>
      </c>
      <c r="AA15" s="643"/>
      <c r="AB15" s="643"/>
      <c r="AC15" s="643"/>
      <c r="AD15" s="644">
        <v>2563</v>
      </c>
      <c r="AE15" s="644"/>
      <c r="AF15" s="644"/>
      <c r="AG15" s="644"/>
      <c r="AH15" s="644"/>
      <c r="AI15" s="644"/>
      <c r="AJ15" s="644"/>
      <c r="AK15" s="644"/>
      <c r="AL15" s="613">
        <v>0.1</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71552</v>
      </c>
      <c r="BH15" s="591"/>
      <c r="BI15" s="591"/>
      <c r="BJ15" s="591"/>
      <c r="BK15" s="591"/>
      <c r="BL15" s="591"/>
      <c r="BM15" s="591"/>
      <c r="BN15" s="592"/>
      <c r="BO15" s="643">
        <v>8.5</v>
      </c>
      <c r="BP15" s="643"/>
      <c r="BQ15" s="643"/>
      <c r="BR15" s="643"/>
      <c r="BS15" s="596" t="s">
        <v>111</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628053</v>
      </c>
      <c r="CS15" s="591"/>
      <c r="CT15" s="591"/>
      <c r="CU15" s="591"/>
      <c r="CV15" s="591"/>
      <c r="CW15" s="591"/>
      <c r="CX15" s="591"/>
      <c r="CY15" s="592"/>
      <c r="CZ15" s="643">
        <v>12.5</v>
      </c>
      <c r="DA15" s="643"/>
      <c r="DB15" s="643"/>
      <c r="DC15" s="643"/>
      <c r="DD15" s="596">
        <v>145440</v>
      </c>
      <c r="DE15" s="591"/>
      <c r="DF15" s="591"/>
      <c r="DG15" s="591"/>
      <c r="DH15" s="591"/>
      <c r="DI15" s="591"/>
      <c r="DJ15" s="591"/>
      <c r="DK15" s="591"/>
      <c r="DL15" s="591"/>
      <c r="DM15" s="591"/>
      <c r="DN15" s="591"/>
      <c r="DO15" s="591"/>
      <c r="DP15" s="592"/>
      <c r="DQ15" s="596">
        <v>481193</v>
      </c>
      <c r="DR15" s="591"/>
      <c r="DS15" s="591"/>
      <c r="DT15" s="591"/>
      <c r="DU15" s="591"/>
      <c r="DV15" s="591"/>
      <c r="DW15" s="591"/>
      <c r="DX15" s="591"/>
      <c r="DY15" s="591"/>
      <c r="DZ15" s="591"/>
      <c r="EA15" s="591"/>
      <c r="EB15" s="591"/>
      <c r="EC15" s="626"/>
    </row>
    <row r="16" spans="2:143" ht="11.25" customHeight="1" x14ac:dyDescent="0.15">
      <c r="B16" s="587" t="s">
        <v>244</v>
      </c>
      <c r="C16" s="588"/>
      <c r="D16" s="588"/>
      <c r="E16" s="588"/>
      <c r="F16" s="588"/>
      <c r="G16" s="588"/>
      <c r="H16" s="588"/>
      <c r="I16" s="588"/>
      <c r="J16" s="588"/>
      <c r="K16" s="588"/>
      <c r="L16" s="588"/>
      <c r="M16" s="588"/>
      <c r="N16" s="588"/>
      <c r="O16" s="588"/>
      <c r="P16" s="588"/>
      <c r="Q16" s="589"/>
      <c r="R16" s="590">
        <v>1962122</v>
      </c>
      <c r="S16" s="591"/>
      <c r="T16" s="591"/>
      <c r="U16" s="591"/>
      <c r="V16" s="591"/>
      <c r="W16" s="591"/>
      <c r="X16" s="591"/>
      <c r="Y16" s="592"/>
      <c r="Z16" s="643">
        <v>38.1</v>
      </c>
      <c r="AA16" s="643"/>
      <c r="AB16" s="643"/>
      <c r="AC16" s="643"/>
      <c r="AD16" s="644">
        <v>1771874</v>
      </c>
      <c r="AE16" s="644"/>
      <c r="AF16" s="644"/>
      <c r="AG16" s="644"/>
      <c r="AH16" s="644"/>
      <c r="AI16" s="644"/>
      <c r="AJ16" s="644"/>
      <c r="AK16" s="644"/>
      <c r="AL16" s="613">
        <v>62.6</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v>1010</v>
      </c>
      <c r="CS16" s="591"/>
      <c r="CT16" s="591"/>
      <c r="CU16" s="591"/>
      <c r="CV16" s="591"/>
      <c r="CW16" s="591"/>
      <c r="CX16" s="591"/>
      <c r="CY16" s="592"/>
      <c r="CZ16" s="643">
        <v>0</v>
      </c>
      <c r="DA16" s="643"/>
      <c r="DB16" s="643"/>
      <c r="DC16" s="643"/>
      <c r="DD16" s="596" t="s">
        <v>111</v>
      </c>
      <c r="DE16" s="591"/>
      <c r="DF16" s="591"/>
      <c r="DG16" s="591"/>
      <c r="DH16" s="591"/>
      <c r="DI16" s="591"/>
      <c r="DJ16" s="591"/>
      <c r="DK16" s="591"/>
      <c r="DL16" s="591"/>
      <c r="DM16" s="591"/>
      <c r="DN16" s="591"/>
      <c r="DO16" s="591"/>
      <c r="DP16" s="592"/>
      <c r="DQ16" s="596">
        <v>110</v>
      </c>
      <c r="DR16" s="591"/>
      <c r="DS16" s="591"/>
      <c r="DT16" s="591"/>
      <c r="DU16" s="591"/>
      <c r="DV16" s="591"/>
      <c r="DW16" s="591"/>
      <c r="DX16" s="591"/>
      <c r="DY16" s="591"/>
      <c r="DZ16" s="591"/>
      <c r="EA16" s="591"/>
      <c r="EB16" s="591"/>
      <c r="EC16" s="626"/>
    </row>
    <row r="17" spans="2:133" ht="11.25" customHeight="1" x14ac:dyDescent="0.15">
      <c r="B17" s="587" t="s">
        <v>247</v>
      </c>
      <c r="C17" s="588"/>
      <c r="D17" s="588"/>
      <c r="E17" s="588"/>
      <c r="F17" s="588"/>
      <c r="G17" s="588"/>
      <c r="H17" s="588"/>
      <c r="I17" s="588"/>
      <c r="J17" s="588"/>
      <c r="K17" s="588"/>
      <c r="L17" s="588"/>
      <c r="M17" s="588"/>
      <c r="N17" s="588"/>
      <c r="O17" s="588"/>
      <c r="P17" s="588"/>
      <c r="Q17" s="589"/>
      <c r="R17" s="590">
        <v>1771874</v>
      </c>
      <c r="S17" s="591"/>
      <c r="T17" s="591"/>
      <c r="U17" s="591"/>
      <c r="V17" s="591"/>
      <c r="W17" s="591"/>
      <c r="X17" s="591"/>
      <c r="Y17" s="592"/>
      <c r="Z17" s="643">
        <v>34.4</v>
      </c>
      <c r="AA17" s="643"/>
      <c r="AB17" s="643"/>
      <c r="AC17" s="643"/>
      <c r="AD17" s="644">
        <v>1771874</v>
      </c>
      <c r="AE17" s="644"/>
      <c r="AF17" s="644"/>
      <c r="AG17" s="644"/>
      <c r="AH17" s="644"/>
      <c r="AI17" s="644"/>
      <c r="AJ17" s="644"/>
      <c r="AK17" s="644"/>
      <c r="AL17" s="613">
        <v>62.6</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515574</v>
      </c>
      <c r="CS17" s="591"/>
      <c r="CT17" s="591"/>
      <c r="CU17" s="591"/>
      <c r="CV17" s="591"/>
      <c r="CW17" s="591"/>
      <c r="CX17" s="591"/>
      <c r="CY17" s="592"/>
      <c r="CZ17" s="643">
        <v>10.3</v>
      </c>
      <c r="DA17" s="643"/>
      <c r="DB17" s="643"/>
      <c r="DC17" s="643"/>
      <c r="DD17" s="596" t="s">
        <v>111</v>
      </c>
      <c r="DE17" s="591"/>
      <c r="DF17" s="591"/>
      <c r="DG17" s="591"/>
      <c r="DH17" s="591"/>
      <c r="DI17" s="591"/>
      <c r="DJ17" s="591"/>
      <c r="DK17" s="591"/>
      <c r="DL17" s="591"/>
      <c r="DM17" s="591"/>
      <c r="DN17" s="591"/>
      <c r="DO17" s="591"/>
      <c r="DP17" s="592"/>
      <c r="DQ17" s="596">
        <v>493937</v>
      </c>
      <c r="DR17" s="591"/>
      <c r="DS17" s="591"/>
      <c r="DT17" s="591"/>
      <c r="DU17" s="591"/>
      <c r="DV17" s="591"/>
      <c r="DW17" s="591"/>
      <c r="DX17" s="591"/>
      <c r="DY17" s="591"/>
      <c r="DZ17" s="591"/>
      <c r="EA17" s="591"/>
      <c r="EB17" s="591"/>
      <c r="EC17" s="626"/>
    </row>
    <row r="18" spans="2:133" ht="11.25" customHeight="1" x14ac:dyDescent="0.15">
      <c r="B18" s="587" t="s">
        <v>250</v>
      </c>
      <c r="C18" s="588"/>
      <c r="D18" s="588"/>
      <c r="E18" s="588"/>
      <c r="F18" s="588"/>
      <c r="G18" s="588"/>
      <c r="H18" s="588"/>
      <c r="I18" s="588"/>
      <c r="J18" s="588"/>
      <c r="K18" s="588"/>
      <c r="L18" s="588"/>
      <c r="M18" s="588"/>
      <c r="N18" s="588"/>
      <c r="O18" s="588"/>
      <c r="P18" s="588"/>
      <c r="Q18" s="589"/>
      <c r="R18" s="590">
        <v>166924</v>
      </c>
      <c r="S18" s="591"/>
      <c r="T18" s="591"/>
      <c r="U18" s="591"/>
      <c r="V18" s="591"/>
      <c r="W18" s="591"/>
      <c r="X18" s="591"/>
      <c r="Y18" s="592"/>
      <c r="Z18" s="643">
        <v>3.2</v>
      </c>
      <c r="AA18" s="643"/>
      <c r="AB18" s="643"/>
      <c r="AC18" s="643"/>
      <c r="AD18" s="644" t="s">
        <v>111</v>
      </c>
      <c r="AE18" s="644"/>
      <c r="AF18" s="644"/>
      <c r="AG18" s="644"/>
      <c r="AH18" s="644"/>
      <c r="AI18" s="644"/>
      <c r="AJ18" s="644"/>
      <c r="AK18" s="644"/>
      <c r="AL18" s="613" t="s">
        <v>111</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111</v>
      </c>
      <c r="CS18" s="591"/>
      <c r="CT18" s="591"/>
      <c r="CU18" s="591"/>
      <c r="CV18" s="591"/>
      <c r="CW18" s="591"/>
      <c r="CX18" s="591"/>
      <c r="CY18" s="592"/>
      <c r="CZ18" s="643" t="s">
        <v>111</v>
      </c>
      <c r="DA18" s="643"/>
      <c r="DB18" s="643"/>
      <c r="DC18" s="643"/>
      <c r="DD18" s="596" t="s">
        <v>111</v>
      </c>
      <c r="DE18" s="591"/>
      <c r="DF18" s="591"/>
      <c r="DG18" s="591"/>
      <c r="DH18" s="591"/>
      <c r="DI18" s="591"/>
      <c r="DJ18" s="591"/>
      <c r="DK18" s="591"/>
      <c r="DL18" s="591"/>
      <c r="DM18" s="591"/>
      <c r="DN18" s="591"/>
      <c r="DO18" s="591"/>
      <c r="DP18" s="592"/>
      <c r="DQ18" s="596" t="s">
        <v>111</v>
      </c>
      <c r="DR18" s="591"/>
      <c r="DS18" s="591"/>
      <c r="DT18" s="591"/>
      <c r="DU18" s="591"/>
      <c r="DV18" s="591"/>
      <c r="DW18" s="591"/>
      <c r="DX18" s="591"/>
      <c r="DY18" s="591"/>
      <c r="DZ18" s="591"/>
      <c r="EA18" s="591"/>
      <c r="EB18" s="591"/>
      <c r="EC18" s="626"/>
    </row>
    <row r="19" spans="2:133" ht="11.25" customHeight="1" x14ac:dyDescent="0.15">
      <c r="B19" s="587" t="s">
        <v>253</v>
      </c>
      <c r="C19" s="588"/>
      <c r="D19" s="588"/>
      <c r="E19" s="588"/>
      <c r="F19" s="588"/>
      <c r="G19" s="588"/>
      <c r="H19" s="588"/>
      <c r="I19" s="588"/>
      <c r="J19" s="588"/>
      <c r="K19" s="588"/>
      <c r="L19" s="588"/>
      <c r="M19" s="588"/>
      <c r="N19" s="588"/>
      <c r="O19" s="588"/>
      <c r="P19" s="588"/>
      <c r="Q19" s="589"/>
      <c r="R19" s="590">
        <v>23324</v>
      </c>
      <c r="S19" s="591"/>
      <c r="T19" s="591"/>
      <c r="U19" s="591"/>
      <c r="V19" s="591"/>
      <c r="W19" s="591"/>
      <c r="X19" s="591"/>
      <c r="Y19" s="592"/>
      <c r="Z19" s="643">
        <v>0.5</v>
      </c>
      <c r="AA19" s="643"/>
      <c r="AB19" s="643"/>
      <c r="AC19" s="643"/>
      <c r="AD19" s="644" t="s">
        <v>111</v>
      </c>
      <c r="AE19" s="644"/>
      <c r="AF19" s="644"/>
      <c r="AG19" s="644"/>
      <c r="AH19" s="644"/>
      <c r="AI19" s="644"/>
      <c r="AJ19" s="644"/>
      <c r="AK19" s="644"/>
      <c r="AL19" s="613" t="s">
        <v>111</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v>10748</v>
      </c>
      <c r="BH19" s="591"/>
      <c r="BI19" s="591"/>
      <c r="BJ19" s="591"/>
      <c r="BK19" s="591"/>
      <c r="BL19" s="591"/>
      <c r="BM19" s="591"/>
      <c r="BN19" s="592"/>
      <c r="BO19" s="643">
        <v>1.3</v>
      </c>
      <c r="BP19" s="643"/>
      <c r="BQ19" s="643"/>
      <c r="BR19" s="643"/>
      <c r="BS19" s="596" t="s">
        <v>111</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x14ac:dyDescent="0.15">
      <c r="B20" s="587" t="s">
        <v>256</v>
      </c>
      <c r="C20" s="588"/>
      <c r="D20" s="588"/>
      <c r="E20" s="588"/>
      <c r="F20" s="588"/>
      <c r="G20" s="588"/>
      <c r="H20" s="588"/>
      <c r="I20" s="588"/>
      <c r="J20" s="588"/>
      <c r="K20" s="588"/>
      <c r="L20" s="588"/>
      <c r="M20" s="588"/>
      <c r="N20" s="588"/>
      <c r="O20" s="588"/>
      <c r="P20" s="588"/>
      <c r="Q20" s="589"/>
      <c r="R20" s="590">
        <v>3004453</v>
      </c>
      <c r="S20" s="591"/>
      <c r="T20" s="591"/>
      <c r="U20" s="591"/>
      <c r="V20" s="591"/>
      <c r="W20" s="591"/>
      <c r="X20" s="591"/>
      <c r="Y20" s="592"/>
      <c r="Z20" s="643">
        <v>58.4</v>
      </c>
      <c r="AA20" s="643"/>
      <c r="AB20" s="643"/>
      <c r="AC20" s="643"/>
      <c r="AD20" s="644">
        <v>2814205</v>
      </c>
      <c r="AE20" s="644"/>
      <c r="AF20" s="644"/>
      <c r="AG20" s="644"/>
      <c r="AH20" s="644"/>
      <c r="AI20" s="644"/>
      <c r="AJ20" s="644"/>
      <c r="AK20" s="644"/>
      <c r="AL20" s="613">
        <v>99.4</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v>10748</v>
      </c>
      <c r="BH20" s="591"/>
      <c r="BI20" s="591"/>
      <c r="BJ20" s="591"/>
      <c r="BK20" s="591"/>
      <c r="BL20" s="591"/>
      <c r="BM20" s="591"/>
      <c r="BN20" s="592"/>
      <c r="BO20" s="643">
        <v>1.3</v>
      </c>
      <c r="BP20" s="643"/>
      <c r="BQ20" s="643"/>
      <c r="BR20" s="643"/>
      <c r="BS20" s="596" t="s">
        <v>111</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5006658</v>
      </c>
      <c r="CS20" s="591"/>
      <c r="CT20" s="591"/>
      <c r="CU20" s="591"/>
      <c r="CV20" s="591"/>
      <c r="CW20" s="591"/>
      <c r="CX20" s="591"/>
      <c r="CY20" s="592"/>
      <c r="CZ20" s="643">
        <v>100</v>
      </c>
      <c r="DA20" s="643"/>
      <c r="DB20" s="643"/>
      <c r="DC20" s="643"/>
      <c r="DD20" s="596">
        <v>1011833</v>
      </c>
      <c r="DE20" s="591"/>
      <c r="DF20" s="591"/>
      <c r="DG20" s="591"/>
      <c r="DH20" s="591"/>
      <c r="DI20" s="591"/>
      <c r="DJ20" s="591"/>
      <c r="DK20" s="591"/>
      <c r="DL20" s="591"/>
      <c r="DM20" s="591"/>
      <c r="DN20" s="591"/>
      <c r="DO20" s="591"/>
      <c r="DP20" s="592"/>
      <c r="DQ20" s="596">
        <v>3279680</v>
      </c>
      <c r="DR20" s="591"/>
      <c r="DS20" s="591"/>
      <c r="DT20" s="591"/>
      <c r="DU20" s="591"/>
      <c r="DV20" s="591"/>
      <c r="DW20" s="591"/>
      <c r="DX20" s="591"/>
      <c r="DY20" s="591"/>
      <c r="DZ20" s="591"/>
      <c r="EA20" s="591"/>
      <c r="EB20" s="591"/>
      <c r="EC20" s="626"/>
    </row>
    <row r="21" spans="2:133" ht="11.25" customHeight="1" x14ac:dyDescent="0.15">
      <c r="B21" s="587" t="s">
        <v>259</v>
      </c>
      <c r="C21" s="588"/>
      <c r="D21" s="588"/>
      <c r="E21" s="588"/>
      <c r="F21" s="588"/>
      <c r="G21" s="588"/>
      <c r="H21" s="588"/>
      <c r="I21" s="588"/>
      <c r="J21" s="588"/>
      <c r="K21" s="588"/>
      <c r="L21" s="588"/>
      <c r="M21" s="588"/>
      <c r="N21" s="588"/>
      <c r="O21" s="588"/>
      <c r="P21" s="588"/>
      <c r="Q21" s="589"/>
      <c r="R21" s="590">
        <v>1336</v>
      </c>
      <c r="S21" s="591"/>
      <c r="T21" s="591"/>
      <c r="U21" s="591"/>
      <c r="V21" s="591"/>
      <c r="W21" s="591"/>
      <c r="X21" s="591"/>
      <c r="Y21" s="592"/>
      <c r="Z21" s="643">
        <v>0</v>
      </c>
      <c r="AA21" s="643"/>
      <c r="AB21" s="643"/>
      <c r="AC21" s="643"/>
      <c r="AD21" s="644">
        <v>1336</v>
      </c>
      <c r="AE21" s="644"/>
      <c r="AF21" s="644"/>
      <c r="AG21" s="644"/>
      <c r="AH21" s="644"/>
      <c r="AI21" s="644"/>
      <c r="AJ21" s="644"/>
      <c r="AK21" s="644"/>
      <c r="AL21" s="613">
        <v>0</v>
      </c>
      <c r="AM21" s="645"/>
      <c r="AN21" s="645"/>
      <c r="AO21" s="646"/>
      <c r="AP21" s="681" t="s">
        <v>260</v>
      </c>
      <c r="AQ21" s="691"/>
      <c r="AR21" s="691"/>
      <c r="AS21" s="691"/>
      <c r="AT21" s="691"/>
      <c r="AU21" s="691"/>
      <c r="AV21" s="691"/>
      <c r="AW21" s="691"/>
      <c r="AX21" s="691"/>
      <c r="AY21" s="691"/>
      <c r="AZ21" s="691"/>
      <c r="BA21" s="691"/>
      <c r="BB21" s="691"/>
      <c r="BC21" s="691"/>
      <c r="BD21" s="691"/>
      <c r="BE21" s="691"/>
      <c r="BF21" s="683"/>
      <c r="BG21" s="590">
        <v>10748</v>
      </c>
      <c r="BH21" s="591"/>
      <c r="BI21" s="591"/>
      <c r="BJ21" s="591"/>
      <c r="BK21" s="591"/>
      <c r="BL21" s="591"/>
      <c r="BM21" s="591"/>
      <c r="BN21" s="592"/>
      <c r="BO21" s="643">
        <v>1.3</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261</v>
      </c>
      <c r="C22" s="588"/>
      <c r="D22" s="588"/>
      <c r="E22" s="588"/>
      <c r="F22" s="588"/>
      <c r="G22" s="588"/>
      <c r="H22" s="588"/>
      <c r="I22" s="588"/>
      <c r="J22" s="588"/>
      <c r="K22" s="588"/>
      <c r="L22" s="588"/>
      <c r="M22" s="588"/>
      <c r="N22" s="588"/>
      <c r="O22" s="588"/>
      <c r="P22" s="588"/>
      <c r="Q22" s="589"/>
      <c r="R22" s="590">
        <v>57765</v>
      </c>
      <c r="S22" s="591"/>
      <c r="T22" s="591"/>
      <c r="U22" s="591"/>
      <c r="V22" s="591"/>
      <c r="W22" s="591"/>
      <c r="X22" s="591"/>
      <c r="Y22" s="592"/>
      <c r="Z22" s="643">
        <v>1.1000000000000001</v>
      </c>
      <c r="AA22" s="643"/>
      <c r="AB22" s="643"/>
      <c r="AC22" s="643"/>
      <c r="AD22" s="644" t="s">
        <v>111</v>
      </c>
      <c r="AE22" s="644"/>
      <c r="AF22" s="644"/>
      <c r="AG22" s="644"/>
      <c r="AH22" s="644"/>
      <c r="AI22" s="644"/>
      <c r="AJ22" s="644"/>
      <c r="AK22" s="644"/>
      <c r="AL22" s="613" t="s">
        <v>111</v>
      </c>
      <c r="AM22" s="645"/>
      <c r="AN22" s="645"/>
      <c r="AO22" s="646"/>
      <c r="AP22" s="681" t="s">
        <v>262</v>
      </c>
      <c r="AQ22" s="691"/>
      <c r="AR22" s="691"/>
      <c r="AS22" s="691"/>
      <c r="AT22" s="691"/>
      <c r="AU22" s="691"/>
      <c r="AV22" s="691"/>
      <c r="AW22" s="691"/>
      <c r="AX22" s="691"/>
      <c r="AY22" s="691"/>
      <c r="AZ22" s="691"/>
      <c r="BA22" s="691"/>
      <c r="BB22" s="691"/>
      <c r="BC22" s="691"/>
      <c r="BD22" s="691"/>
      <c r="BE22" s="691"/>
      <c r="BF22" s="683"/>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264</v>
      </c>
      <c r="C23" s="588"/>
      <c r="D23" s="588"/>
      <c r="E23" s="588"/>
      <c r="F23" s="588"/>
      <c r="G23" s="588"/>
      <c r="H23" s="588"/>
      <c r="I23" s="588"/>
      <c r="J23" s="588"/>
      <c r="K23" s="588"/>
      <c r="L23" s="588"/>
      <c r="M23" s="588"/>
      <c r="N23" s="588"/>
      <c r="O23" s="588"/>
      <c r="P23" s="588"/>
      <c r="Q23" s="589"/>
      <c r="R23" s="590">
        <v>99807</v>
      </c>
      <c r="S23" s="591"/>
      <c r="T23" s="591"/>
      <c r="U23" s="591"/>
      <c r="V23" s="591"/>
      <c r="W23" s="591"/>
      <c r="X23" s="591"/>
      <c r="Y23" s="592"/>
      <c r="Z23" s="643">
        <v>1.9</v>
      </c>
      <c r="AA23" s="643"/>
      <c r="AB23" s="643"/>
      <c r="AC23" s="643"/>
      <c r="AD23" s="644">
        <v>1160</v>
      </c>
      <c r="AE23" s="644"/>
      <c r="AF23" s="644"/>
      <c r="AG23" s="644"/>
      <c r="AH23" s="644"/>
      <c r="AI23" s="644"/>
      <c r="AJ23" s="644"/>
      <c r="AK23" s="644"/>
      <c r="AL23" s="613">
        <v>0</v>
      </c>
      <c r="AM23" s="645"/>
      <c r="AN23" s="645"/>
      <c r="AO23" s="646"/>
      <c r="AP23" s="681" t="s">
        <v>265</v>
      </c>
      <c r="AQ23" s="691"/>
      <c r="AR23" s="691"/>
      <c r="AS23" s="691"/>
      <c r="AT23" s="691"/>
      <c r="AU23" s="691"/>
      <c r="AV23" s="691"/>
      <c r="AW23" s="691"/>
      <c r="AX23" s="691"/>
      <c r="AY23" s="691"/>
      <c r="AZ23" s="691"/>
      <c r="BA23" s="691"/>
      <c r="BB23" s="691"/>
      <c r="BC23" s="691"/>
      <c r="BD23" s="691"/>
      <c r="BE23" s="691"/>
      <c r="BF23" s="683"/>
      <c r="BG23" s="590" t="s">
        <v>111</v>
      </c>
      <c r="BH23" s="591"/>
      <c r="BI23" s="591"/>
      <c r="BJ23" s="591"/>
      <c r="BK23" s="591"/>
      <c r="BL23" s="591"/>
      <c r="BM23" s="591"/>
      <c r="BN23" s="592"/>
      <c r="BO23" s="643" t="s">
        <v>111</v>
      </c>
      <c r="BP23" s="643"/>
      <c r="BQ23" s="643"/>
      <c r="BR23" s="643"/>
      <c r="BS23" s="596" t="s">
        <v>111</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x14ac:dyDescent="0.15">
      <c r="B24" s="587" t="s">
        <v>271</v>
      </c>
      <c r="C24" s="588"/>
      <c r="D24" s="588"/>
      <c r="E24" s="588"/>
      <c r="F24" s="588"/>
      <c r="G24" s="588"/>
      <c r="H24" s="588"/>
      <c r="I24" s="588"/>
      <c r="J24" s="588"/>
      <c r="K24" s="588"/>
      <c r="L24" s="588"/>
      <c r="M24" s="588"/>
      <c r="N24" s="588"/>
      <c r="O24" s="588"/>
      <c r="P24" s="588"/>
      <c r="Q24" s="589"/>
      <c r="R24" s="590">
        <v>4489</v>
      </c>
      <c r="S24" s="591"/>
      <c r="T24" s="591"/>
      <c r="U24" s="591"/>
      <c r="V24" s="591"/>
      <c r="W24" s="591"/>
      <c r="X24" s="591"/>
      <c r="Y24" s="592"/>
      <c r="Z24" s="643">
        <v>0.1</v>
      </c>
      <c r="AA24" s="643"/>
      <c r="AB24" s="643"/>
      <c r="AC24" s="643"/>
      <c r="AD24" s="644" t="s">
        <v>111</v>
      </c>
      <c r="AE24" s="644"/>
      <c r="AF24" s="644"/>
      <c r="AG24" s="644"/>
      <c r="AH24" s="644"/>
      <c r="AI24" s="644"/>
      <c r="AJ24" s="644"/>
      <c r="AK24" s="644"/>
      <c r="AL24" s="613" t="s">
        <v>111</v>
      </c>
      <c r="AM24" s="645"/>
      <c r="AN24" s="645"/>
      <c r="AO24" s="646"/>
      <c r="AP24" s="681" t="s">
        <v>272</v>
      </c>
      <c r="AQ24" s="691"/>
      <c r="AR24" s="691"/>
      <c r="AS24" s="691"/>
      <c r="AT24" s="691"/>
      <c r="AU24" s="691"/>
      <c r="AV24" s="691"/>
      <c r="AW24" s="691"/>
      <c r="AX24" s="691"/>
      <c r="AY24" s="691"/>
      <c r="AZ24" s="691"/>
      <c r="BA24" s="691"/>
      <c r="BB24" s="691"/>
      <c r="BC24" s="691"/>
      <c r="BD24" s="691"/>
      <c r="BE24" s="691"/>
      <c r="BF24" s="683"/>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1942882</v>
      </c>
      <c r="CS24" s="641"/>
      <c r="CT24" s="641"/>
      <c r="CU24" s="641"/>
      <c r="CV24" s="641"/>
      <c r="CW24" s="641"/>
      <c r="CX24" s="641"/>
      <c r="CY24" s="688"/>
      <c r="CZ24" s="692">
        <v>38.799999999999997</v>
      </c>
      <c r="DA24" s="693"/>
      <c r="DB24" s="693"/>
      <c r="DC24" s="694"/>
      <c r="DD24" s="687">
        <v>1533513</v>
      </c>
      <c r="DE24" s="641"/>
      <c r="DF24" s="641"/>
      <c r="DG24" s="641"/>
      <c r="DH24" s="641"/>
      <c r="DI24" s="641"/>
      <c r="DJ24" s="641"/>
      <c r="DK24" s="688"/>
      <c r="DL24" s="687">
        <v>1501098</v>
      </c>
      <c r="DM24" s="641"/>
      <c r="DN24" s="641"/>
      <c r="DO24" s="641"/>
      <c r="DP24" s="641"/>
      <c r="DQ24" s="641"/>
      <c r="DR24" s="641"/>
      <c r="DS24" s="641"/>
      <c r="DT24" s="641"/>
      <c r="DU24" s="641"/>
      <c r="DV24" s="688"/>
      <c r="DW24" s="689">
        <v>50.7</v>
      </c>
      <c r="DX24" s="658"/>
      <c r="DY24" s="658"/>
      <c r="DZ24" s="658"/>
      <c r="EA24" s="658"/>
      <c r="EB24" s="658"/>
      <c r="EC24" s="690"/>
    </row>
    <row r="25" spans="2:133" ht="11.25" customHeight="1" x14ac:dyDescent="0.15">
      <c r="B25" s="587" t="s">
        <v>274</v>
      </c>
      <c r="C25" s="588"/>
      <c r="D25" s="588"/>
      <c r="E25" s="588"/>
      <c r="F25" s="588"/>
      <c r="G25" s="588"/>
      <c r="H25" s="588"/>
      <c r="I25" s="588"/>
      <c r="J25" s="588"/>
      <c r="K25" s="588"/>
      <c r="L25" s="588"/>
      <c r="M25" s="588"/>
      <c r="N25" s="588"/>
      <c r="O25" s="588"/>
      <c r="P25" s="588"/>
      <c r="Q25" s="589"/>
      <c r="R25" s="590">
        <v>632079</v>
      </c>
      <c r="S25" s="591"/>
      <c r="T25" s="591"/>
      <c r="U25" s="591"/>
      <c r="V25" s="591"/>
      <c r="W25" s="591"/>
      <c r="X25" s="591"/>
      <c r="Y25" s="592"/>
      <c r="Z25" s="643">
        <v>12.3</v>
      </c>
      <c r="AA25" s="643"/>
      <c r="AB25" s="643"/>
      <c r="AC25" s="643"/>
      <c r="AD25" s="644" t="s">
        <v>111</v>
      </c>
      <c r="AE25" s="644"/>
      <c r="AF25" s="644"/>
      <c r="AG25" s="644"/>
      <c r="AH25" s="644"/>
      <c r="AI25" s="644"/>
      <c r="AJ25" s="644"/>
      <c r="AK25" s="644"/>
      <c r="AL25" s="613" t="s">
        <v>111</v>
      </c>
      <c r="AM25" s="645"/>
      <c r="AN25" s="645"/>
      <c r="AO25" s="646"/>
      <c r="AP25" s="681" t="s">
        <v>275</v>
      </c>
      <c r="AQ25" s="691"/>
      <c r="AR25" s="691"/>
      <c r="AS25" s="691"/>
      <c r="AT25" s="691"/>
      <c r="AU25" s="691"/>
      <c r="AV25" s="691"/>
      <c r="AW25" s="691"/>
      <c r="AX25" s="691"/>
      <c r="AY25" s="691"/>
      <c r="AZ25" s="691"/>
      <c r="BA25" s="691"/>
      <c r="BB25" s="691"/>
      <c r="BC25" s="691"/>
      <c r="BD25" s="691"/>
      <c r="BE25" s="691"/>
      <c r="BF25" s="683"/>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908219</v>
      </c>
      <c r="CS25" s="609"/>
      <c r="CT25" s="609"/>
      <c r="CU25" s="609"/>
      <c r="CV25" s="609"/>
      <c r="CW25" s="609"/>
      <c r="CX25" s="609"/>
      <c r="CY25" s="610"/>
      <c r="CZ25" s="593">
        <v>18.100000000000001</v>
      </c>
      <c r="DA25" s="611"/>
      <c r="DB25" s="611"/>
      <c r="DC25" s="612"/>
      <c r="DD25" s="596">
        <v>849526</v>
      </c>
      <c r="DE25" s="609"/>
      <c r="DF25" s="609"/>
      <c r="DG25" s="609"/>
      <c r="DH25" s="609"/>
      <c r="DI25" s="609"/>
      <c r="DJ25" s="609"/>
      <c r="DK25" s="610"/>
      <c r="DL25" s="596">
        <v>848599</v>
      </c>
      <c r="DM25" s="609"/>
      <c r="DN25" s="609"/>
      <c r="DO25" s="609"/>
      <c r="DP25" s="609"/>
      <c r="DQ25" s="609"/>
      <c r="DR25" s="609"/>
      <c r="DS25" s="609"/>
      <c r="DT25" s="609"/>
      <c r="DU25" s="609"/>
      <c r="DV25" s="610"/>
      <c r="DW25" s="613">
        <v>28.7</v>
      </c>
      <c r="DX25" s="614"/>
      <c r="DY25" s="614"/>
      <c r="DZ25" s="614"/>
      <c r="EA25" s="614"/>
      <c r="EB25" s="614"/>
      <c r="EC25" s="615"/>
    </row>
    <row r="26" spans="2:133" ht="11.25" customHeight="1" x14ac:dyDescent="0.15">
      <c r="B26" s="684" t="s">
        <v>277</v>
      </c>
      <c r="C26" s="685"/>
      <c r="D26" s="685"/>
      <c r="E26" s="685"/>
      <c r="F26" s="685"/>
      <c r="G26" s="685"/>
      <c r="H26" s="685"/>
      <c r="I26" s="685"/>
      <c r="J26" s="685"/>
      <c r="K26" s="685"/>
      <c r="L26" s="685"/>
      <c r="M26" s="685"/>
      <c r="N26" s="685"/>
      <c r="O26" s="685"/>
      <c r="P26" s="685"/>
      <c r="Q26" s="686"/>
      <c r="R26" s="590" t="s">
        <v>111</v>
      </c>
      <c r="S26" s="591"/>
      <c r="T26" s="591"/>
      <c r="U26" s="591"/>
      <c r="V26" s="591"/>
      <c r="W26" s="591"/>
      <c r="X26" s="591"/>
      <c r="Y26" s="592"/>
      <c r="Z26" s="643" t="s">
        <v>111</v>
      </c>
      <c r="AA26" s="643"/>
      <c r="AB26" s="643"/>
      <c r="AC26" s="643"/>
      <c r="AD26" s="644" t="s">
        <v>111</v>
      </c>
      <c r="AE26" s="644"/>
      <c r="AF26" s="644"/>
      <c r="AG26" s="644"/>
      <c r="AH26" s="644"/>
      <c r="AI26" s="644"/>
      <c r="AJ26" s="644"/>
      <c r="AK26" s="644"/>
      <c r="AL26" s="613" t="s">
        <v>111</v>
      </c>
      <c r="AM26" s="645"/>
      <c r="AN26" s="645"/>
      <c r="AO26" s="646"/>
      <c r="AP26" s="681" t="s">
        <v>278</v>
      </c>
      <c r="AQ26" s="682"/>
      <c r="AR26" s="682"/>
      <c r="AS26" s="682"/>
      <c r="AT26" s="682"/>
      <c r="AU26" s="682"/>
      <c r="AV26" s="682"/>
      <c r="AW26" s="682"/>
      <c r="AX26" s="682"/>
      <c r="AY26" s="682"/>
      <c r="AZ26" s="682"/>
      <c r="BA26" s="682"/>
      <c r="BB26" s="682"/>
      <c r="BC26" s="682"/>
      <c r="BD26" s="682"/>
      <c r="BE26" s="682"/>
      <c r="BF26" s="683"/>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586859</v>
      </c>
      <c r="CS26" s="591"/>
      <c r="CT26" s="591"/>
      <c r="CU26" s="591"/>
      <c r="CV26" s="591"/>
      <c r="CW26" s="591"/>
      <c r="CX26" s="591"/>
      <c r="CY26" s="592"/>
      <c r="CZ26" s="593">
        <v>11.7</v>
      </c>
      <c r="DA26" s="611"/>
      <c r="DB26" s="611"/>
      <c r="DC26" s="612"/>
      <c r="DD26" s="596">
        <v>531542</v>
      </c>
      <c r="DE26" s="591"/>
      <c r="DF26" s="591"/>
      <c r="DG26" s="591"/>
      <c r="DH26" s="591"/>
      <c r="DI26" s="591"/>
      <c r="DJ26" s="591"/>
      <c r="DK26" s="592"/>
      <c r="DL26" s="596" t="s">
        <v>210</v>
      </c>
      <c r="DM26" s="591"/>
      <c r="DN26" s="591"/>
      <c r="DO26" s="591"/>
      <c r="DP26" s="591"/>
      <c r="DQ26" s="591"/>
      <c r="DR26" s="591"/>
      <c r="DS26" s="591"/>
      <c r="DT26" s="591"/>
      <c r="DU26" s="591"/>
      <c r="DV26" s="592"/>
      <c r="DW26" s="613" t="s">
        <v>210</v>
      </c>
      <c r="DX26" s="614"/>
      <c r="DY26" s="614"/>
      <c r="DZ26" s="614"/>
      <c r="EA26" s="614"/>
      <c r="EB26" s="614"/>
      <c r="EC26" s="615"/>
    </row>
    <row r="27" spans="2:133" ht="11.25" customHeight="1" x14ac:dyDescent="0.15">
      <c r="B27" s="587" t="s">
        <v>280</v>
      </c>
      <c r="C27" s="588"/>
      <c r="D27" s="588"/>
      <c r="E27" s="588"/>
      <c r="F27" s="588"/>
      <c r="G27" s="588"/>
      <c r="H27" s="588"/>
      <c r="I27" s="588"/>
      <c r="J27" s="588"/>
      <c r="K27" s="588"/>
      <c r="L27" s="588"/>
      <c r="M27" s="588"/>
      <c r="N27" s="588"/>
      <c r="O27" s="588"/>
      <c r="P27" s="588"/>
      <c r="Q27" s="589"/>
      <c r="R27" s="590">
        <v>447567</v>
      </c>
      <c r="S27" s="591"/>
      <c r="T27" s="591"/>
      <c r="U27" s="591"/>
      <c r="V27" s="591"/>
      <c r="W27" s="591"/>
      <c r="X27" s="591"/>
      <c r="Y27" s="592"/>
      <c r="Z27" s="643">
        <v>8.6999999999999993</v>
      </c>
      <c r="AA27" s="643"/>
      <c r="AB27" s="643"/>
      <c r="AC27" s="643"/>
      <c r="AD27" s="644" t="s">
        <v>111</v>
      </c>
      <c r="AE27" s="644"/>
      <c r="AF27" s="644"/>
      <c r="AG27" s="644"/>
      <c r="AH27" s="644"/>
      <c r="AI27" s="644"/>
      <c r="AJ27" s="644"/>
      <c r="AK27" s="644"/>
      <c r="AL27" s="613" t="s">
        <v>111</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836879</v>
      </c>
      <c r="BH27" s="591"/>
      <c r="BI27" s="591"/>
      <c r="BJ27" s="591"/>
      <c r="BK27" s="591"/>
      <c r="BL27" s="591"/>
      <c r="BM27" s="591"/>
      <c r="BN27" s="592"/>
      <c r="BO27" s="643">
        <v>100</v>
      </c>
      <c r="BP27" s="643"/>
      <c r="BQ27" s="643"/>
      <c r="BR27" s="643"/>
      <c r="BS27" s="596" t="s">
        <v>111</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519092</v>
      </c>
      <c r="CS27" s="609"/>
      <c r="CT27" s="609"/>
      <c r="CU27" s="609"/>
      <c r="CV27" s="609"/>
      <c r="CW27" s="609"/>
      <c r="CX27" s="609"/>
      <c r="CY27" s="610"/>
      <c r="CZ27" s="593">
        <v>10.4</v>
      </c>
      <c r="DA27" s="611"/>
      <c r="DB27" s="611"/>
      <c r="DC27" s="612"/>
      <c r="DD27" s="596">
        <v>190053</v>
      </c>
      <c r="DE27" s="609"/>
      <c r="DF27" s="609"/>
      <c r="DG27" s="609"/>
      <c r="DH27" s="609"/>
      <c r="DI27" s="609"/>
      <c r="DJ27" s="609"/>
      <c r="DK27" s="610"/>
      <c r="DL27" s="596">
        <v>158565</v>
      </c>
      <c r="DM27" s="609"/>
      <c r="DN27" s="609"/>
      <c r="DO27" s="609"/>
      <c r="DP27" s="609"/>
      <c r="DQ27" s="609"/>
      <c r="DR27" s="609"/>
      <c r="DS27" s="609"/>
      <c r="DT27" s="609"/>
      <c r="DU27" s="609"/>
      <c r="DV27" s="610"/>
      <c r="DW27" s="613">
        <v>5.4</v>
      </c>
      <c r="DX27" s="614"/>
      <c r="DY27" s="614"/>
      <c r="DZ27" s="614"/>
      <c r="EA27" s="614"/>
      <c r="EB27" s="614"/>
      <c r="EC27" s="615"/>
    </row>
    <row r="28" spans="2:133" ht="11.25" customHeight="1" x14ac:dyDescent="0.15">
      <c r="B28" s="587" t="s">
        <v>283</v>
      </c>
      <c r="C28" s="588"/>
      <c r="D28" s="588"/>
      <c r="E28" s="588"/>
      <c r="F28" s="588"/>
      <c r="G28" s="588"/>
      <c r="H28" s="588"/>
      <c r="I28" s="588"/>
      <c r="J28" s="588"/>
      <c r="K28" s="588"/>
      <c r="L28" s="588"/>
      <c r="M28" s="588"/>
      <c r="N28" s="588"/>
      <c r="O28" s="588"/>
      <c r="P28" s="588"/>
      <c r="Q28" s="589"/>
      <c r="R28" s="590">
        <v>62346</v>
      </c>
      <c r="S28" s="591"/>
      <c r="T28" s="591"/>
      <c r="U28" s="591"/>
      <c r="V28" s="591"/>
      <c r="W28" s="591"/>
      <c r="X28" s="591"/>
      <c r="Y28" s="592"/>
      <c r="Z28" s="643">
        <v>1.2</v>
      </c>
      <c r="AA28" s="643"/>
      <c r="AB28" s="643"/>
      <c r="AC28" s="643"/>
      <c r="AD28" s="644">
        <v>12507</v>
      </c>
      <c r="AE28" s="644"/>
      <c r="AF28" s="644"/>
      <c r="AG28" s="644"/>
      <c r="AH28" s="644"/>
      <c r="AI28" s="644"/>
      <c r="AJ28" s="644"/>
      <c r="AK28" s="644"/>
      <c r="AL28" s="613">
        <v>0.4</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515571</v>
      </c>
      <c r="CS28" s="591"/>
      <c r="CT28" s="591"/>
      <c r="CU28" s="591"/>
      <c r="CV28" s="591"/>
      <c r="CW28" s="591"/>
      <c r="CX28" s="591"/>
      <c r="CY28" s="592"/>
      <c r="CZ28" s="593">
        <v>10.3</v>
      </c>
      <c r="DA28" s="611"/>
      <c r="DB28" s="611"/>
      <c r="DC28" s="612"/>
      <c r="DD28" s="596">
        <v>493934</v>
      </c>
      <c r="DE28" s="591"/>
      <c r="DF28" s="591"/>
      <c r="DG28" s="591"/>
      <c r="DH28" s="591"/>
      <c r="DI28" s="591"/>
      <c r="DJ28" s="591"/>
      <c r="DK28" s="592"/>
      <c r="DL28" s="596">
        <v>493934</v>
      </c>
      <c r="DM28" s="591"/>
      <c r="DN28" s="591"/>
      <c r="DO28" s="591"/>
      <c r="DP28" s="591"/>
      <c r="DQ28" s="591"/>
      <c r="DR28" s="591"/>
      <c r="DS28" s="591"/>
      <c r="DT28" s="591"/>
      <c r="DU28" s="591"/>
      <c r="DV28" s="592"/>
      <c r="DW28" s="613">
        <v>16.7</v>
      </c>
      <c r="DX28" s="614"/>
      <c r="DY28" s="614"/>
      <c r="DZ28" s="614"/>
      <c r="EA28" s="614"/>
      <c r="EB28" s="614"/>
      <c r="EC28" s="615"/>
    </row>
    <row r="29" spans="2:133" ht="11.25" customHeight="1" x14ac:dyDescent="0.15">
      <c r="B29" s="587" t="s">
        <v>285</v>
      </c>
      <c r="C29" s="588"/>
      <c r="D29" s="588"/>
      <c r="E29" s="588"/>
      <c r="F29" s="588"/>
      <c r="G29" s="588"/>
      <c r="H29" s="588"/>
      <c r="I29" s="588"/>
      <c r="J29" s="588"/>
      <c r="K29" s="588"/>
      <c r="L29" s="588"/>
      <c r="M29" s="588"/>
      <c r="N29" s="588"/>
      <c r="O29" s="588"/>
      <c r="P29" s="588"/>
      <c r="Q29" s="589"/>
      <c r="R29" s="590">
        <v>2413</v>
      </c>
      <c r="S29" s="591"/>
      <c r="T29" s="591"/>
      <c r="U29" s="591"/>
      <c r="V29" s="591"/>
      <c r="W29" s="591"/>
      <c r="X29" s="591"/>
      <c r="Y29" s="592"/>
      <c r="Z29" s="643">
        <v>0</v>
      </c>
      <c r="AA29" s="643"/>
      <c r="AB29" s="643"/>
      <c r="AC29" s="643"/>
      <c r="AD29" s="644" t="s">
        <v>111</v>
      </c>
      <c r="AE29" s="644"/>
      <c r="AF29" s="644"/>
      <c r="AG29" s="644"/>
      <c r="AH29" s="644"/>
      <c r="AI29" s="644"/>
      <c r="AJ29" s="644"/>
      <c r="AK29" s="644"/>
      <c r="AL29" s="613" t="s">
        <v>111</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515412</v>
      </c>
      <c r="CS29" s="609"/>
      <c r="CT29" s="609"/>
      <c r="CU29" s="609"/>
      <c r="CV29" s="609"/>
      <c r="CW29" s="609"/>
      <c r="CX29" s="609"/>
      <c r="CY29" s="610"/>
      <c r="CZ29" s="593">
        <v>10.3</v>
      </c>
      <c r="DA29" s="611"/>
      <c r="DB29" s="611"/>
      <c r="DC29" s="612"/>
      <c r="DD29" s="596">
        <v>493775</v>
      </c>
      <c r="DE29" s="609"/>
      <c r="DF29" s="609"/>
      <c r="DG29" s="609"/>
      <c r="DH29" s="609"/>
      <c r="DI29" s="609"/>
      <c r="DJ29" s="609"/>
      <c r="DK29" s="610"/>
      <c r="DL29" s="596">
        <v>493775</v>
      </c>
      <c r="DM29" s="609"/>
      <c r="DN29" s="609"/>
      <c r="DO29" s="609"/>
      <c r="DP29" s="609"/>
      <c r="DQ29" s="609"/>
      <c r="DR29" s="609"/>
      <c r="DS29" s="609"/>
      <c r="DT29" s="609"/>
      <c r="DU29" s="609"/>
      <c r="DV29" s="610"/>
      <c r="DW29" s="613">
        <v>16.7</v>
      </c>
      <c r="DX29" s="614"/>
      <c r="DY29" s="614"/>
      <c r="DZ29" s="614"/>
      <c r="EA29" s="614"/>
      <c r="EB29" s="614"/>
      <c r="EC29" s="615"/>
    </row>
    <row r="30" spans="2:133" ht="11.25" customHeight="1" x14ac:dyDescent="0.15">
      <c r="B30" s="587" t="s">
        <v>289</v>
      </c>
      <c r="C30" s="588"/>
      <c r="D30" s="588"/>
      <c r="E30" s="588"/>
      <c r="F30" s="588"/>
      <c r="G30" s="588"/>
      <c r="H30" s="588"/>
      <c r="I30" s="588"/>
      <c r="J30" s="588"/>
      <c r="K30" s="588"/>
      <c r="L30" s="588"/>
      <c r="M30" s="588"/>
      <c r="N30" s="588"/>
      <c r="O30" s="588"/>
      <c r="P30" s="588"/>
      <c r="Q30" s="589"/>
      <c r="R30" s="590">
        <v>272310</v>
      </c>
      <c r="S30" s="591"/>
      <c r="T30" s="591"/>
      <c r="U30" s="591"/>
      <c r="V30" s="591"/>
      <c r="W30" s="591"/>
      <c r="X30" s="591"/>
      <c r="Y30" s="592"/>
      <c r="Z30" s="643">
        <v>5.3</v>
      </c>
      <c r="AA30" s="643"/>
      <c r="AB30" s="643"/>
      <c r="AC30" s="643"/>
      <c r="AD30" s="644" t="s">
        <v>111</v>
      </c>
      <c r="AE30" s="644"/>
      <c r="AF30" s="644"/>
      <c r="AG30" s="644"/>
      <c r="AH30" s="644"/>
      <c r="AI30" s="644"/>
      <c r="AJ30" s="644"/>
      <c r="AK30" s="644"/>
      <c r="AL30" s="613" t="s">
        <v>111</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99.4</v>
      </c>
      <c r="BH30" s="657"/>
      <c r="BI30" s="657"/>
      <c r="BJ30" s="657"/>
      <c r="BK30" s="657"/>
      <c r="BL30" s="657"/>
      <c r="BM30" s="658">
        <v>97.1</v>
      </c>
      <c r="BN30" s="657"/>
      <c r="BO30" s="657"/>
      <c r="BP30" s="657"/>
      <c r="BQ30" s="659"/>
      <c r="BR30" s="656">
        <v>99.1</v>
      </c>
      <c r="BS30" s="657"/>
      <c r="BT30" s="657"/>
      <c r="BU30" s="657"/>
      <c r="BV30" s="657"/>
      <c r="BW30" s="657"/>
      <c r="BX30" s="658">
        <v>96.4</v>
      </c>
      <c r="BY30" s="657"/>
      <c r="BZ30" s="657"/>
      <c r="CA30" s="657"/>
      <c r="CB30" s="659"/>
      <c r="CD30" s="662"/>
      <c r="CE30" s="663"/>
      <c r="CF30" s="627" t="s">
        <v>292</v>
      </c>
      <c r="CG30" s="624"/>
      <c r="CH30" s="624"/>
      <c r="CI30" s="624"/>
      <c r="CJ30" s="624"/>
      <c r="CK30" s="624"/>
      <c r="CL30" s="624"/>
      <c r="CM30" s="624"/>
      <c r="CN30" s="624"/>
      <c r="CO30" s="624"/>
      <c r="CP30" s="624"/>
      <c r="CQ30" s="625"/>
      <c r="CR30" s="590">
        <v>459680</v>
      </c>
      <c r="CS30" s="591"/>
      <c r="CT30" s="591"/>
      <c r="CU30" s="591"/>
      <c r="CV30" s="591"/>
      <c r="CW30" s="591"/>
      <c r="CX30" s="591"/>
      <c r="CY30" s="592"/>
      <c r="CZ30" s="593">
        <v>9.1999999999999993</v>
      </c>
      <c r="DA30" s="611"/>
      <c r="DB30" s="611"/>
      <c r="DC30" s="612"/>
      <c r="DD30" s="596">
        <v>438043</v>
      </c>
      <c r="DE30" s="591"/>
      <c r="DF30" s="591"/>
      <c r="DG30" s="591"/>
      <c r="DH30" s="591"/>
      <c r="DI30" s="591"/>
      <c r="DJ30" s="591"/>
      <c r="DK30" s="592"/>
      <c r="DL30" s="596">
        <v>438043</v>
      </c>
      <c r="DM30" s="591"/>
      <c r="DN30" s="591"/>
      <c r="DO30" s="591"/>
      <c r="DP30" s="591"/>
      <c r="DQ30" s="591"/>
      <c r="DR30" s="591"/>
      <c r="DS30" s="591"/>
      <c r="DT30" s="591"/>
      <c r="DU30" s="591"/>
      <c r="DV30" s="592"/>
      <c r="DW30" s="613">
        <v>14.8</v>
      </c>
      <c r="DX30" s="614"/>
      <c r="DY30" s="614"/>
      <c r="DZ30" s="614"/>
      <c r="EA30" s="614"/>
      <c r="EB30" s="614"/>
      <c r="EC30" s="615"/>
    </row>
    <row r="31" spans="2:133" ht="11.25" customHeight="1" x14ac:dyDescent="0.15">
      <c r="B31" s="587" t="s">
        <v>293</v>
      </c>
      <c r="C31" s="588"/>
      <c r="D31" s="588"/>
      <c r="E31" s="588"/>
      <c r="F31" s="588"/>
      <c r="G31" s="588"/>
      <c r="H31" s="588"/>
      <c r="I31" s="588"/>
      <c r="J31" s="588"/>
      <c r="K31" s="588"/>
      <c r="L31" s="588"/>
      <c r="M31" s="588"/>
      <c r="N31" s="588"/>
      <c r="O31" s="588"/>
      <c r="P31" s="588"/>
      <c r="Q31" s="589"/>
      <c r="R31" s="590">
        <v>145686</v>
      </c>
      <c r="S31" s="591"/>
      <c r="T31" s="591"/>
      <c r="U31" s="591"/>
      <c r="V31" s="591"/>
      <c r="W31" s="591"/>
      <c r="X31" s="591"/>
      <c r="Y31" s="592"/>
      <c r="Z31" s="643">
        <v>2.8</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99.4</v>
      </c>
      <c r="BH31" s="609"/>
      <c r="BI31" s="609"/>
      <c r="BJ31" s="609"/>
      <c r="BK31" s="609"/>
      <c r="BL31" s="609"/>
      <c r="BM31" s="645">
        <v>97</v>
      </c>
      <c r="BN31" s="655"/>
      <c r="BO31" s="655"/>
      <c r="BP31" s="655"/>
      <c r="BQ31" s="619"/>
      <c r="BR31" s="654">
        <v>99</v>
      </c>
      <c r="BS31" s="609"/>
      <c r="BT31" s="609"/>
      <c r="BU31" s="609"/>
      <c r="BV31" s="609"/>
      <c r="BW31" s="609"/>
      <c r="BX31" s="645">
        <v>96.2</v>
      </c>
      <c r="BY31" s="655"/>
      <c r="BZ31" s="655"/>
      <c r="CA31" s="655"/>
      <c r="CB31" s="619"/>
      <c r="CD31" s="662"/>
      <c r="CE31" s="663"/>
      <c r="CF31" s="627" t="s">
        <v>296</v>
      </c>
      <c r="CG31" s="624"/>
      <c r="CH31" s="624"/>
      <c r="CI31" s="624"/>
      <c r="CJ31" s="624"/>
      <c r="CK31" s="624"/>
      <c r="CL31" s="624"/>
      <c r="CM31" s="624"/>
      <c r="CN31" s="624"/>
      <c r="CO31" s="624"/>
      <c r="CP31" s="624"/>
      <c r="CQ31" s="625"/>
      <c r="CR31" s="590">
        <v>55732</v>
      </c>
      <c r="CS31" s="609"/>
      <c r="CT31" s="609"/>
      <c r="CU31" s="609"/>
      <c r="CV31" s="609"/>
      <c r="CW31" s="609"/>
      <c r="CX31" s="609"/>
      <c r="CY31" s="610"/>
      <c r="CZ31" s="593">
        <v>1.1000000000000001</v>
      </c>
      <c r="DA31" s="611"/>
      <c r="DB31" s="611"/>
      <c r="DC31" s="612"/>
      <c r="DD31" s="596">
        <v>55732</v>
      </c>
      <c r="DE31" s="609"/>
      <c r="DF31" s="609"/>
      <c r="DG31" s="609"/>
      <c r="DH31" s="609"/>
      <c r="DI31" s="609"/>
      <c r="DJ31" s="609"/>
      <c r="DK31" s="610"/>
      <c r="DL31" s="596">
        <v>55732</v>
      </c>
      <c r="DM31" s="609"/>
      <c r="DN31" s="609"/>
      <c r="DO31" s="609"/>
      <c r="DP31" s="609"/>
      <c r="DQ31" s="609"/>
      <c r="DR31" s="609"/>
      <c r="DS31" s="609"/>
      <c r="DT31" s="609"/>
      <c r="DU31" s="609"/>
      <c r="DV31" s="610"/>
      <c r="DW31" s="613">
        <v>1.9</v>
      </c>
      <c r="DX31" s="614"/>
      <c r="DY31" s="614"/>
      <c r="DZ31" s="614"/>
      <c r="EA31" s="614"/>
      <c r="EB31" s="614"/>
      <c r="EC31" s="615"/>
    </row>
    <row r="32" spans="2:133" ht="11.25" customHeight="1" x14ac:dyDescent="0.15">
      <c r="B32" s="587" t="s">
        <v>297</v>
      </c>
      <c r="C32" s="588"/>
      <c r="D32" s="588"/>
      <c r="E32" s="588"/>
      <c r="F32" s="588"/>
      <c r="G32" s="588"/>
      <c r="H32" s="588"/>
      <c r="I32" s="588"/>
      <c r="J32" s="588"/>
      <c r="K32" s="588"/>
      <c r="L32" s="588"/>
      <c r="M32" s="588"/>
      <c r="N32" s="588"/>
      <c r="O32" s="588"/>
      <c r="P32" s="588"/>
      <c r="Q32" s="589"/>
      <c r="R32" s="590">
        <v>125420</v>
      </c>
      <c r="S32" s="591"/>
      <c r="T32" s="591"/>
      <c r="U32" s="591"/>
      <c r="V32" s="591"/>
      <c r="W32" s="591"/>
      <c r="X32" s="591"/>
      <c r="Y32" s="592"/>
      <c r="Z32" s="643">
        <v>2.4</v>
      </c>
      <c r="AA32" s="643"/>
      <c r="AB32" s="643"/>
      <c r="AC32" s="643"/>
      <c r="AD32" s="644">
        <v>892</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99.3</v>
      </c>
      <c r="BH32" s="575"/>
      <c r="BI32" s="575"/>
      <c r="BJ32" s="575"/>
      <c r="BK32" s="575"/>
      <c r="BL32" s="575"/>
      <c r="BM32" s="638">
        <v>96.6</v>
      </c>
      <c r="BN32" s="575"/>
      <c r="BO32" s="575"/>
      <c r="BP32" s="575"/>
      <c r="BQ32" s="632"/>
      <c r="BR32" s="653">
        <v>99</v>
      </c>
      <c r="BS32" s="575"/>
      <c r="BT32" s="575"/>
      <c r="BU32" s="575"/>
      <c r="BV32" s="575"/>
      <c r="BW32" s="575"/>
      <c r="BX32" s="638">
        <v>95.8</v>
      </c>
      <c r="BY32" s="575"/>
      <c r="BZ32" s="575"/>
      <c r="CA32" s="575"/>
      <c r="CB32" s="632"/>
      <c r="CD32" s="664"/>
      <c r="CE32" s="665"/>
      <c r="CF32" s="627" t="s">
        <v>299</v>
      </c>
      <c r="CG32" s="624"/>
      <c r="CH32" s="624"/>
      <c r="CI32" s="624"/>
      <c r="CJ32" s="624"/>
      <c r="CK32" s="624"/>
      <c r="CL32" s="624"/>
      <c r="CM32" s="624"/>
      <c r="CN32" s="624"/>
      <c r="CO32" s="624"/>
      <c r="CP32" s="624"/>
      <c r="CQ32" s="625"/>
      <c r="CR32" s="590">
        <v>159</v>
      </c>
      <c r="CS32" s="591"/>
      <c r="CT32" s="591"/>
      <c r="CU32" s="591"/>
      <c r="CV32" s="591"/>
      <c r="CW32" s="591"/>
      <c r="CX32" s="591"/>
      <c r="CY32" s="592"/>
      <c r="CZ32" s="593">
        <v>0</v>
      </c>
      <c r="DA32" s="611"/>
      <c r="DB32" s="611"/>
      <c r="DC32" s="612"/>
      <c r="DD32" s="596">
        <v>159</v>
      </c>
      <c r="DE32" s="591"/>
      <c r="DF32" s="591"/>
      <c r="DG32" s="591"/>
      <c r="DH32" s="591"/>
      <c r="DI32" s="591"/>
      <c r="DJ32" s="591"/>
      <c r="DK32" s="592"/>
      <c r="DL32" s="596">
        <v>159</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300</v>
      </c>
      <c r="C33" s="588"/>
      <c r="D33" s="588"/>
      <c r="E33" s="588"/>
      <c r="F33" s="588"/>
      <c r="G33" s="588"/>
      <c r="H33" s="588"/>
      <c r="I33" s="588"/>
      <c r="J33" s="588"/>
      <c r="K33" s="588"/>
      <c r="L33" s="588"/>
      <c r="M33" s="588"/>
      <c r="N33" s="588"/>
      <c r="O33" s="588"/>
      <c r="P33" s="588"/>
      <c r="Q33" s="589"/>
      <c r="R33" s="590">
        <v>289100</v>
      </c>
      <c r="S33" s="591"/>
      <c r="T33" s="591"/>
      <c r="U33" s="591"/>
      <c r="V33" s="591"/>
      <c r="W33" s="591"/>
      <c r="X33" s="591"/>
      <c r="Y33" s="592"/>
      <c r="Z33" s="643">
        <v>5.6</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2050933</v>
      </c>
      <c r="CS33" s="609"/>
      <c r="CT33" s="609"/>
      <c r="CU33" s="609"/>
      <c r="CV33" s="609"/>
      <c r="CW33" s="609"/>
      <c r="CX33" s="609"/>
      <c r="CY33" s="610"/>
      <c r="CZ33" s="593">
        <v>41</v>
      </c>
      <c r="DA33" s="611"/>
      <c r="DB33" s="611"/>
      <c r="DC33" s="612"/>
      <c r="DD33" s="596">
        <v>1587139</v>
      </c>
      <c r="DE33" s="609"/>
      <c r="DF33" s="609"/>
      <c r="DG33" s="609"/>
      <c r="DH33" s="609"/>
      <c r="DI33" s="609"/>
      <c r="DJ33" s="609"/>
      <c r="DK33" s="610"/>
      <c r="DL33" s="596">
        <v>1108212</v>
      </c>
      <c r="DM33" s="609"/>
      <c r="DN33" s="609"/>
      <c r="DO33" s="609"/>
      <c r="DP33" s="609"/>
      <c r="DQ33" s="609"/>
      <c r="DR33" s="609"/>
      <c r="DS33" s="609"/>
      <c r="DT33" s="609"/>
      <c r="DU33" s="609"/>
      <c r="DV33" s="610"/>
      <c r="DW33" s="613">
        <v>37.5</v>
      </c>
      <c r="DX33" s="614"/>
      <c r="DY33" s="614"/>
      <c r="DZ33" s="614"/>
      <c r="EA33" s="614"/>
      <c r="EB33" s="614"/>
      <c r="EC33" s="615"/>
    </row>
    <row r="34" spans="2:133" ht="11.25" customHeight="1" x14ac:dyDescent="0.15">
      <c r="B34" s="587" t="s">
        <v>302</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708467</v>
      </c>
      <c r="CS34" s="591"/>
      <c r="CT34" s="591"/>
      <c r="CU34" s="591"/>
      <c r="CV34" s="591"/>
      <c r="CW34" s="591"/>
      <c r="CX34" s="591"/>
      <c r="CY34" s="592"/>
      <c r="CZ34" s="593">
        <v>14.2</v>
      </c>
      <c r="DA34" s="611"/>
      <c r="DB34" s="611"/>
      <c r="DC34" s="612"/>
      <c r="DD34" s="596">
        <v>517016</v>
      </c>
      <c r="DE34" s="591"/>
      <c r="DF34" s="591"/>
      <c r="DG34" s="591"/>
      <c r="DH34" s="591"/>
      <c r="DI34" s="591"/>
      <c r="DJ34" s="591"/>
      <c r="DK34" s="592"/>
      <c r="DL34" s="596">
        <v>305698</v>
      </c>
      <c r="DM34" s="591"/>
      <c r="DN34" s="591"/>
      <c r="DO34" s="591"/>
      <c r="DP34" s="591"/>
      <c r="DQ34" s="591"/>
      <c r="DR34" s="591"/>
      <c r="DS34" s="591"/>
      <c r="DT34" s="591"/>
      <c r="DU34" s="591"/>
      <c r="DV34" s="592"/>
      <c r="DW34" s="613">
        <v>10.3</v>
      </c>
      <c r="DX34" s="614"/>
      <c r="DY34" s="614"/>
      <c r="DZ34" s="614"/>
      <c r="EA34" s="614"/>
      <c r="EB34" s="614"/>
      <c r="EC34" s="615"/>
    </row>
    <row r="35" spans="2:133" ht="11.25" customHeight="1" x14ac:dyDescent="0.15">
      <c r="B35" s="587" t="s">
        <v>306</v>
      </c>
      <c r="C35" s="588"/>
      <c r="D35" s="588"/>
      <c r="E35" s="588"/>
      <c r="F35" s="588"/>
      <c r="G35" s="588"/>
      <c r="H35" s="588"/>
      <c r="I35" s="588"/>
      <c r="J35" s="588"/>
      <c r="K35" s="588"/>
      <c r="L35" s="588"/>
      <c r="M35" s="588"/>
      <c r="N35" s="588"/>
      <c r="O35" s="588"/>
      <c r="P35" s="588"/>
      <c r="Q35" s="589"/>
      <c r="R35" s="590">
        <v>128000</v>
      </c>
      <c r="S35" s="591"/>
      <c r="T35" s="591"/>
      <c r="U35" s="591"/>
      <c r="V35" s="591"/>
      <c r="W35" s="591"/>
      <c r="X35" s="591"/>
      <c r="Y35" s="592"/>
      <c r="Z35" s="643">
        <v>2.5</v>
      </c>
      <c r="AA35" s="643"/>
      <c r="AB35" s="643"/>
      <c r="AC35" s="643"/>
      <c r="AD35" s="644" t="s">
        <v>111</v>
      </c>
      <c r="AE35" s="644"/>
      <c r="AF35" s="644"/>
      <c r="AG35" s="644"/>
      <c r="AH35" s="644"/>
      <c r="AI35" s="644"/>
      <c r="AJ35" s="644"/>
      <c r="AK35" s="644"/>
      <c r="AL35" s="613" t="s">
        <v>111</v>
      </c>
      <c r="AM35" s="645"/>
      <c r="AN35" s="645"/>
      <c r="AO35" s="646"/>
      <c r="AP35" s="188"/>
      <c r="AQ35" s="647" t="s">
        <v>307</v>
      </c>
      <c r="AR35" s="648"/>
      <c r="AS35" s="648"/>
      <c r="AT35" s="648"/>
      <c r="AU35" s="648"/>
      <c r="AV35" s="648"/>
      <c r="AW35" s="648"/>
      <c r="AX35" s="648"/>
      <c r="AY35" s="649"/>
      <c r="AZ35" s="640">
        <v>414029</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93152</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124419</v>
      </c>
      <c r="CS35" s="609"/>
      <c r="CT35" s="609"/>
      <c r="CU35" s="609"/>
      <c r="CV35" s="609"/>
      <c r="CW35" s="609"/>
      <c r="CX35" s="609"/>
      <c r="CY35" s="610"/>
      <c r="CZ35" s="593">
        <v>2.5</v>
      </c>
      <c r="DA35" s="611"/>
      <c r="DB35" s="611"/>
      <c r="DC35" s="612"/>
      <c r="DD35" s="596">
        <v>101654</v>
      </c>
      <c r="DE35" s="609"/>
      <c r="DF35" s="609"/>
      <c r="DG35" s="609"/>
      <c r="DH35" s="609"/>
      <c r="DI35" s="609"/>
      <c r="DJ35" s="609"/>
      <c r="DK35" s="610"/>
      <c r="DL35" s="596">
        <v>43615</v>
      </c>
      <c r="DM35" s="609"/>
      <c r="DN35" s="609"/>
      <c r="DO35" s="609"/>
      <c r="DP35" s="609"/>
      <c r="DQ35" s="609"/>
      <c r="DR35" s="609"/>
      <c r="DS35" s="609"/>
      <c r="DT35" s="609"/>
      <c r="DU35" s="609"/>
      <c r="DV35" s="610"/>
      <c r="DW35" s="613">
        <v>1.5</v>
      </c>
      <c r="DX35" s="614"/>
      <c r="DY35" s="614"/>
      <c r="DZ35" s="614"/>
      <c r="EA35" s="614"/>
      <c r="EB35" s="614"/>
      <c r="EC35" s="615"/>
    </row>
    <row r="36" spans="2:133" ht="11.25" customHeight="1" x14ac:dyDescent="0.15">
      <c r="B36" s="571" t="s">
        <v>310</v>
      </c>
      <c r="C36" s="572"/>
      <c r="D36" s="572"/>
      <c r="E36" s="572"/>
      <c r="F36" s="572"/>
      <c r="G36" s="572"/>
      <c r="H36" s="572"/>
      <c r="I36" s="572"/>
      <c r="J36" s="572"/>
      <c r="K36" s="572"/>
      <c r="L36" s="572"/>
      <c r="M36" s="572"/>
      <c r="N36" s="572"/>
      <c r="O36" s="572"/>
      <c r="P36" s="572"/>
      <c r="Q36" s="573"/>
      <c r="R36" s="574">
        <v>5144771</v>
      </c>
      <c r="S36" s="631"/>
      <c r="T36" s="631"/>
      <c r="U36" s="631"/>
      <c r="V36" s="631"/>
      <c r="W36" s="631"/>
      <c r="X36" s="631"/>
      <c r="Y36" s="634"/>
      <c r="Z36" s="635">
        <v>100</v>
      </c>
      <c r="AA36" s="635"/>
      <c r="AB36" s="635"/>
      <c r="AC36" s="635"/>
      <c r="AD36" s="636">
        <v>2830100</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185140</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79391</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698808</v>
      </c>
      <c r="CS36" s="591"/>
      <c r="CT36" s="591"/>
      <c r="CU36" s="591"/>
      <c r="CV36" s="591"/>
      <c r="CW36" s="591"/>
      <c r="CX36" s="591"/>
      <c r="CY36" s="592"/>
      <c r="CZ36" s="593">
        <v>14</v>
      </c>
      <c r="DA36" s="611"/>
      <c r="DB36" s="611"/>
      <c r="DC36" s="612"/>
      <c r="DD36" s="596">
        <v>529639</v>
      </c>
      <c r="DE36" s="591"/>
      <c r="DF36" s="591"/>
      <c r="DG36" s="591"/>
      <c r="DH36" s="591"/>
      <c r="DI36" s="591"/>
      <c r="DJ36" s="591"/>
      <c r="DK36" s="592"/>
      <c r="DL36" s="596">
        <v>469131</v>
      </c>
      <c r="DM36" s="591"/>
      <c r="DN36" s="591"/>
      <c r="DO36" s="591"/>
      <c r="DP36" s="591"/>
      <c r="DQ36" s="591"/>
      <c r="DR36" s="591"/>
      <c r="DS36" s="591"/>
      <c r="DT36" s="591"/>
      <c r="DU36" s="591"/>
      <c r="DV36" s="592"/>
      <c r="DW36" s="613">
        <v>15.9</v>
      </c>
      <c r="DX36" s="614"/>
      <c r="DY36" s="614"/>
      <c r="DZ36" s="614"/>
      <c r="EA36" s="614"/>
      <c r="EB36" s="614"/>
      <c r="EC36" s="615"/>
    </row>
    <row r="37" spans="2:133" ht="11.25" customHeight="1" x14ac:dyDescent="0.15">
      <c r="AQ37" s="616" t="s">
        <v>314</v>
      </c>
      <c r="AR37" s="617"/>
      <c r="AS37" s="617"/>
      <c r="AT37" s="617"/>
      <c r="AU37" s="617"/>
      <c r="AV37" s="617"/>
      <c r="AW37" s="617"/>
      <c r="AX37" s="617"/>
      <c r="AY37" s="618"/>
      <c r="AZ37" s="590">
        <v>28155</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1177</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253663</v>
      </c>
      <c r="CS37" s="609"/>
      <c r="CT37" s="609"/>
      <c r="CU37" s="609"/>
      <c r="CV37" s="609"/>
      <c r="CW37" s="609"/>
      <c r="CX37" s="609"/>
      <c r="CY37" s="610"/>
      <c r="CZ37" s="593">
        <v>5.0999999999999996</v>
      </c>
      <c r="DA37" s="611"/>
      <c r="DB37" s="611"/>
      <c r="DC37" s="612"/>
      <c r="DD37" s="596">
        <v>252540</v>
      </c>
      <c r="DE37" s="609"/>
      <c r="DF37" s="609"/>
      <c r="DG37" s="609"/>
      <c r="DH37" s="609"/>
      <c r="DI37" s="609"/>
      <c r="DJ37" s="609"/>
      <c r="DK37" s="610"/>
      <c r="DL37" s="596">
        <v>252540</v>
      </c>
      <c r="DM37" s="609"/>
      <c r="DN37" s="609"/>
      <c r="DO37" s="609"/>
      <c r="DP37" s="609"/>
      <c r="DQ37" s="609"/>
      <c r="DR37" s="609"/>
      <c r="DS37" s="609"/>
      <c r="DT37" s="609"/>
      <c r="DU37" s="609"/>
      <c r="DV37" s="610"/>
      <c r="DW37" s="613">
        <v>8.5</v>
      </c>
      <c r="DX37" s="614"/>
      <c r="DY37" s="614"/>
      <c r="DZ37" s="614"/>
      <c r="EA37" s="614"/>
      <c r="EB37" s="614"/>
      <c r="EC37" s="615"/>
    </row>
    <row r="38" spans="2:133" ht="11.25" customHeight="1" x14ac:dyDescent="0.15">
      <c r="AQ38" s="616" t="s">
        <v>317</v>
      </c>
      <c r="AR38" s="617"/>
      <c r="AS38" s="617"/>
      <c r="AT38" s="617"/>
      <c r="AU38" s="617"/>
      <c r="AV38" s="617"/>
      <c r="AW38" s="617"/>
      <c r="AX38" s="617"/>
      <c r="AY38" s="618"/>
      <c r="AZ38" s="590">
        <v>5788</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1966</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408241</v>
      </c>
      <c r="CS38" s="591"/>
      <c r="CT38" s="591"/>
      <c r="CU38" s="591"/>
      <c r="CV38" s="591"/>
      <c r="CW38" s="591"/>
      <c r="CX38" s="591"/>
      <c r="CY38" s="592"/>
      <c r="CZ38" s="593">
        <v>8.1999999999999993</v>
      </c>
      <c r="DA38" s="611"/>
      <c r="DB38" s="611"/>
      <c r="DC38" s="612"/>
      <c r="DD38" s="596">
        <v>361188</v>
      </c>
      <c r="DE38" s="591"/>
      <c r="DF38" s="591"/>
      <c r="DG38" s="591"/>
      <c r="DH38" s="591"/>
      <c r="DI38" s="591"/>
      <c r="DJ38" s="591"/>
      <c r="DK38" s="592"/>
      <c r="DL38" s="596">
        <v>289768</v>
      </c>
      <c r="DM38" s="591"/>
      <c r="DN38" s="591"/>
      <c r="DO38" s="591"/>
      <c r="DP38" s="591"/>
      <c r="DQ38" s="591"/>
      <c r="DR38" s="591"/>
      <c r="DS38" s="591"/>
      <c r="DT38" s="591"/>
      <c r="DU38" s="591"/>
      <c r="DV38" s="592"/>
      <c r="DW38" s="613">
        <v>9.8000000000000007</v>
      </c>
      <c r="DX38" s="614"/>
      <c r="DY38" s="614"/>
      <c r="DZ38" s="614"/>
      <c r="EA38" s="614"/>
      <c r="EB38" s="614"/>
      <c r="EC38" s="615"/>
    </row>
    <row r="39" spans="2:133" ht="11.25" customHeight="1" x14ac:dyDescent="0.15">
      <c r="AQ39" s="616" t="s">
        <v>320</v>
      </c>
      <c r="AR39" s="617"/>
      <c r="AS39" s="617"/>
      <c r="AT39" s="617"/>
      <c r="AU39" s="617"/>
      <c r="AV39" s="617"/>
      <c r="AW39" s="617"/>
      <c r="AX39" s="617"/>
      <c r="AY39" s="618"/>
      <c r="AZ39" s="590" t="s">
        <v>321</v>
      </c>
      <c r="BA39" s="591"/>
      <c r="BB39" s="591"/>
      <c r="BC39" s="591"/>
      <c r="BD39" s="609"/>
      <c r="BE39" s="609"/>
      <c r="BF39" s="619"/>
      <c r="BG39" s="620" t="s">
        <v>322</v>
      </c>
      <c r="BH39" s="621"/>
      <c r="BI39" s="621"/>
      <c r="BJ39" s="621"/>
      <c r="BK39" s="621"/>
      <c r="BL39" s="189"/>
      <c r="BM39" s="624" t="s">
        <v>323</v>
      </c>
      <c r="BN39" s="624"/>
      <c r="BO39" s="624"/>
      <c r="BP39" s="624"/>
      <c r="BQ39" s="624"/>
      <c r="BR39" s="624"/>
      <c r="BS39" s="624"/>
      <c r="BT39" s="624"/>
      <c r="BU39" s="625"/>
      <c r="BV39" s="590">
        <v>90</v>
      </c>
      <c r="BW39" s="591"/>
      <c r="BX39" s="591"/>
      <c r="BY39" s="591"/>
      <c r="BZ39" s="591"/>
      <c r="CA39" s="591"/>
      <c r="CB39" s="626"/>
      <c r="CD39" s="627" t="s">
        <v>324</v>
      </c>
      <c r="CE39" s="624"/>
      <c r="CF39" s="624"/>
      <c r="CG39" s="624"/>
      <c r="CH39" s="624"/>
      <c r="CI39" s="624"/>
      <c r="CJ39" s="624"/>
      <c r="CK39" s="624"/>
      <c r="CL39" s="624"/>
      <c r="CM39" s="624"/>
      <c r="CN39" s="624"/>
      <c r="CO39" s="624"/>
      <c r="CP39" s="624"/>
      <c r="CQ39" s="625"/>
      <c r="CR39" s="590">
        <v>88998</v>
      </c>
      <c r="CS39" s="609"/>
      <c r="CT39" s="609"/>
      <c r="CU39" s="609"/>
      <c r="CV39" s="609"/>
      <c r="CW39" s="609"/>
      <c r="CX39" s="609"/>
      <c r="CY39" s="610"/>
      <c r="CZ39" s="593">
        <v>1.8</v>
      </c>
      <c r="DA39" s="611"/>
      <c r="DB39" s="611"/>
      <c r="DC39" s="612"/>
      <c r="DD39" s="596">
        <v>77642</v>
      </c>
      <c r="DE39" s="609"/>
      <c r="DF39" s="609"/>
      <c r="DG39" s="609"/>
      <c r="DH39" s="609"/>
      <c r="DI39" s="609"/>
      <c r="DJ39" s="609"/>
      <c r="DK39" s="610"/>
      <c r="DL39" s="596" t="s">
        <v>321</v>
      </c>
      <c r="DM39" s="609"/>
      <c r="DN39" s="609"/>
      <c r="DO39" s="609"/>
      <c r="DP39" s="609"/>
      <c r="DQ39" s="609"/>
      <c r="DR39" s="609"/>
      <c r="DS39" s="609"/>
      <c r="DT39" s="609"/>
      <c r="DU39" s="609"/>
      <c r="DV39" s="610"/>
      <c r="DW39" s="613" t="s">
        <v>321</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79529</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122</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22000</v>
      </c>
      <c r="CS40" s="591"/>
      <c r="CT40" s="591"/>
      <c r="CU40" s="591"/>
      <c r="CV40" s="591"/>
      <c r="CW40" s="591"/>
      <c r="CX40" s="591"/>
      <c r="CY40" s="592"/>
      <c r="CZ40" s="593">
        <v>0.4</v>
      </c>
      <c r="DA40" s="611"/>
      <c r="DB40" s="611"/>
      <c r="DC40" s="612"/>
      <c r="DD40" s="596" t="s">
        <v>321</v>
      </c>
      <c r="DE40" s="591"/>
      <c r="DF40" s="591"/>
      <c r="DG40" s="591"/>
      <c r="DH40" s="591"/>
      <c r="DI40" s="591"/>
      <c r="DJ40" s="591"/>
      <c r="DK40" s="592"/>
      <c r="DL40" s="596" t="s">
        <v>321</v>
      </c>
      <c r="DM40" s="591"/>
      <c r="DN40" s="591"/>
      <c r="DO40" s="591"/>
      <c r="DP40" s="591"/>
      <c r="DQ40" s="591"/>
      <c r="DR40" s="591"/>
      <c r="DS40" s="591"/>
      <c r="DT40" s="591"/>
      <c r="DU40" s="591"/>
      <c r="DV40" s="592"/>
      <c r="DW40" s="613" t="s">
        <v>321</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115417</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269</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1012843</v>
      </c>
      <c r="CS42" s="591"/>
      <c r="CT42" s="591"/>
      <c r="CU42" s="591"/>
      <c r="CV42" s="591"/>
      <c r="CW42" s="591"/>
      <c r="CX42" s="591"/>
      <c r="CY42" s="592"/>
      <c r="CZ42" s="593">
        <v>20.2</v>
      </c>
      <c r="DA42" s="594"/>
      <c r="DB42" s="594"/>
      <c r="DC42" s="595"/>
      <c r="DD42" s="596">
        <v>159028</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7832</v>
      </c>
      <c r="CS43" s="609"/>
      <c r="CT43" s="609"/>
      <c r="CU43" s="609"/>
      <c r="CV43" s="609"/>
      <c r="CW43" s="609"/>
      <c r="CX43" s="609"/>
      <c r="CY43" s="610"/>
      <c r="CZ43" s="593">
        <v>0.2</v>
      </c>
      <c r="DA43" s="611"/>
      <c r="DB43" s="611"/>
      <c r="DC43" s="612"/>
      <c r="DD43" s="596">
        <v>7832</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336</v>
      </c>
      <c r="CD44" s="603" t="s">
        <v>288</v>
      </c>
      <c r="CE44" s="604"/>
      <c r="CF44" s="587" t="s">
        <v>337</v>
      </c>
      <c r="CG44" s="588"/>
      <c r="CH44" s="588"/>
      <c r="CI44" s="588"/>
      <c r="CJ44" s="588"/>
      <c r="CK44" s="588"/>
      <c r="CL44" s="588"/>
      <c r="CM44" s="588"/>
      <c r="CN44" s="588"/>
      <c r="CO44" s="588"/>
      <c r="CP44" s="588"/>
      <c r="CQ44" s="589"/>
      <c r="CR44" s="590">
        <v>1011833</v>
      </c>
      <c r="CS44" s="591"/>
      <c r="CT44" s="591"/>
      <c r="CU44" s="591"/>
      <c r="CV44" s="591"/>
      <c r="CW44" s="591"/>
      <c r="CX44" s="591"/>
      <c r="CY44" s="592"/>
      <c r="CZ44" s="593">
        <v>20.2</v>
      </c>
      <c r="DA44" s="594"/>
      <c r="DB44" s="594"/>
      <c r="DC44" s="595"/>
      <c r="DD44" s="596">
        <v>158918</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338</v>
      </c>
      <c r="CG45" s="588"/>
      <c r="CH45" s="588"/>
      <c r="CI45" s="588"/>
      <c r="CJ45" s="588"/>
      <c r="CK45" s="588"/>
      <c r="CL45" s="588"/>
      <c r="CM45" s="588"/>
      <c r="CN45" s="588"/>
      <c r="CO45" s="588"/>
      <c r="CP45" s="588"/>
      <c r="CQ45" s="589"/>
      <c r="CR45" s="590">
        <v>770823</v>
      </c>
      <c r="CS45" s="609"/>
      <c r="CT45" s="609"/>
      <c r="CU45" s="609"/>
      <c r="CV45" s="609"/>
      <c r="CW45" s="609"/>
      <c r="CX45" s="609"/>
      <c r="CY45" s="610"/>
      <c r="CZ45" s="593">
        <v>15.4</v>
      </c>
      <c r="DA45" s="611"/>
      <c r="DB45" s="611"/>
      <c r="DC45" s="612"/>
      <c r="DD45" s="596">
        <v>49770</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339</v>
      </c>
      <c r="CG46" s="588"/>
      <c r="CH46" s="588"/>
      <c r="CI46" s="588"/>
      <c r="CJ46" s="588"/>
      <c r="CK46" s="588"/>
      <c r="CL46" s="588"/>
      <c r="CM46" s="588"/>
      <c r="CN46" s="588"/>
      <c r="CO46" s="588"/>
      <c r="CP46" s="588"/>
      <c r="CQ46" s="589"/>
      <c r="CR46" s="590">
        <v>240967</v>
      </c>
      <c r="CS46" s="591"/>
      <c r="CT46" s="591"/>
      <c r="CU46" s="591"/>
      <c r="CV46" s="591"/>
      <c r="CW46" s="591"/>
      <c r="CX46" s="591"/>
      <c r="CY46" s="592"/>
      <c r="CZ46" s="593">
        <v>4.8</v>
      </c>
      <c r="DA46" s="594"/>
      <c r="DB46" s="594"/>
      <c r="DC46" s="595"/>
      <c r="DD46" s="596">
        <v>109105</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340</v>
      </c>
      <c r="CG47" s="588"/>
      <c r="CH47" s="588"/>
      <c r="CI47" s="588"/>
      <c r="CJ47" s="588"/>
      <c r="CK47" s="588"/>
      <c r="CL47" s="588"/>
      <c r="CM47" s="588"/>
      <c r="CN47" s="588"/>
      <c r="CO47" s="588"/>
      <c r="CP47" s="588"/>
      <c r="CQ47" s="589"/>
      <c r="CR47" s="590">
        <v>1010</v>
      </c>
      <c r="CS47" s="609"/>
      <c r="CT47" s="609"/>
      <c r="CU47" s="609"/>
      <c r="CV47" s="609"/>
      <c r="CW47" s="609"/>
      <c r="CX47" s="609"/>
      <c r="CY47" s="610"/>
      <c r="CZ47" s="593">
        <v>0</v>
      </c>
      <c r="DA47" s="611"/>
      <c r="DB47" s="611"/>
      <c r="DC47" s="612"/>
      <c r="DD47" s="596">
        <v>110</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341</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342</v>
      </c>
      <c r="CE49" s="572"/>
      <c r="CF49" s="572"/>
      <c r="CG49" s="572"/>
      <c r="CH49" s="572"/>
      <c r="CI49" s="572"/>
      <c r="CJ49" s="572"/>
      <c r="CK49" s="572"/>
      <c r="CL49" s="572"/>
      <c r="CM49" s="572"/>
      <c r="CN49" s="572"/>
      <c r="CO49" s="572"/>
      <c r="CP49" s="572"/>
      <c r="CQ49" s="573"/>
      <c r="CR49" s="574">
        <v>5006658</v>
      </c>
      <c r="CS49" s="575"/>
      <c r="CT49" s="575"/>
      <c r="CU49" s="575"/>
      <c r="CV49" s="575"/>
      <c r="CW49" s="575"/>
      <c r="CX49" s="575"/>
      <c r="CY49" s="576"/>
      <c r="CZ49" s="577">
        <v>100</v>
      </c>
      <c r="DA49" s="578"/>
      <c r="DB49" s="578"/>
      <c r="DC49" s="579"/>
      <c r="DD49" s="580">
        <v>3279680</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topLeftCell="A13" zoomScale="70" zoomScaleNormal="25" zoomScaleSheetLayoutView="70" workbookViewId="0">
      <selection activeCell="AF49" sqref="AF49:AJ49"/>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365</v>
      </c>
      <c r="C7" s="1050"/>
      <c r="D7" s="1050"/>
      <c r="E7" s="1050"/>
      <c r="F7" s="1050"/>
      <c r="G7" s="1050"/>
      <c r="H7" s="1050"/>
      <c r="I7" s="1050"/>
      <c r="J7" s="1050"/>
      <c r="K7" s="1050"/>
      <c r="L7" s="1050"/>
      <c r="M7" s="1050"/>
      <c r="N7" s="1050"/>
      <c r="O7" s="1050"/>
      <c r="P7" s="1051"/>
      <c r="Q7" s="1103">
        <v>5104</v>
      </c>
      <c r="R7" s="1104"/>
      <c r="S7" s="1104"/>
      <c r="T7" s="1104"/>
      <c r="U7" s="1104"/>
      <c r="V7" s="1104">
        <v>4969</v>
      </c>
      <c r="W7" s="1104"/>
      <c r="X7" s="1104"/>
      <c r="Y7" s="1104"/>
      <c r="Z7" s="1104"/>
      <c r="AA7" s="1104">
        <v>135</v>
      </c>
      <c r="AB7" s="1104"/>
      <c r="AC7" s="1104"/>
      <c r="AD7" s="1104"/>
      <c r="AE7" s="1105"/>
      <c r="AF7" s="1106">
        <v>130</v>
      </c>
      <c r="AG7" s="1107"/>
      <c r="AH7" s="1107"/>
      <c r="AI7" s="1107"/>
      <c r="AJ7" s="1108"/>
      <c r="AK7" s="1090">
        <v>272</v>
      </c>
      <c r="AL7" s="1091"/>
      <c r="AM7" s="1091"/>
      <c r="AN7" s="1091"/>
      <c r="AO7" s="1091"/>
      <c r="AP7" s="1091">
        <v>4681</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c r="BT7" s="1095"/>
      <c r="BU7" s="1095"/>
      <c r="BV7" s="1095"/>
      <c r="BW7" s="1095"/>
      <c r="BX7" s="1095"/>
      <c r="BY7" s="1095"/>
      <c r="BZ7" s="1095"/>
      <c r="CA7" s="1095"/>
      <c r="CB7" s="1095"/>
      <c r="CC7" s="1095"/>
      <c r="CD7" s="1095"/>
      <c r="CE7" s="1095"/>
      <c r="CF7" s="1095"/>
      <c r="CG7" s="1096"/>
      <c r="CH7" s="1087"/>
      <c r="CI7" s="1088"/>
      <c r="CJ7" s="1088"/>
      <c r="CK7" s="1088"/>
      <c r="CL7" s="1089"/>
      <c r="CM7" s="1087"/>
      <c r="CN7" s="1088"/>
      <c r="CO7" s="1088"/>
      <c r="CP7" s="1088"/>
      <c r="CQ7" s="1089"/>
      <c r="CR7" s="1087"/>
      <c r="CS7" s="1088"/>
      <c r="CT7" s="1088"/>
      <c r="CU7" s="1088"/>
      <c r="CV7" s="1089"/>
      <c r="CW7" s="1087"/>
      <c r="CX7" s="1088"/>
      <c r="CY7" s="1088"/>
      <c r="CZ7" s="1088"/>
      <c r="DA7" s="1089"/>
      <c r="DB7" s="1087"/>
      <c r="DC7" s="1088"/>
      <c r="DD7" s="1088"/>
      <c r="DE7" s="1088"/>
      <c r="DF7" s="1089"/>
      <c r="DG7" s="1087"/>
      <c r="DH7" s="1088"/>
      <c r="DI7" s="1088"/>
      <c r="DJ7" s="1088"/>
      <c r="DK7" s="1089"/>
      <c r="DL7" s="1087"/>
      <c r="DM7" s="1088"/>
      <c r="DN7" s="1088"/>
      <c r="DO7" s="1088"/>
      <c r="DP7" s="1089"/>
      <c r="DQ7" s="1087"/>
      <c r="DR7" s="1088"/>
      <c r="DS7" s="1088"/>
      <c r="DT7" s="1088"/>
      <c r="DU7" s="1089"/>
      <c r="DV7" s="1114"/>
      <c r="DW7" s="1115"/>
      <c r="DX7" s="1115"/>
      <c r="DY7" s="1115"/>
      <c r="DZ7" s="1116"/>
      <c r="EA7" s="207"/>
    </row>
    <row r="8" spans="1:131" s="208" customFormat="1" ht="26.25" customHeight="1" x14ac:dyDescent="0.15">
      <c r="A8" s="214">
        <v>2</v>
      </c>
      <c r="B8" s="1036" t="s">
        <v>366</v>
      </c>
      <c r="C8" s="1037"/>
      <c r="D8" s="1037"/>
      <c r="E8" s="1037"/>
      <c r="F8" s="1037"/>
      <c r="G8" s="1037"/>
      <c r="H8" s="1037"/>
      <c r="I8" s="1037"/>
      <c r="J8" s="1037"/>
      <c r="K8" s="1037"/>
      <c r="L8" s="1037"/>
      <c r="M8" s="1037"/>
      <c r="N8" s="1037"/>
      <c r="O8" s="1037"/>
      <c r="P8" s="1038"/>
      <c r="Q8" s="1042">
        <v>65</v>
      </c>
      <c r="R8" s="1043"/>
      <c r="S8" s="1043"/>
      <c r="T8" s="1043"/>
      <c r="U8" s="1043"/>
      <c r="V8" s="1043">
        <v>62</v>
      </c>
      <c r="W8" s="1043"/>
      <c r="X8" s="1043"/>
      <c r="Y8" s="1043"/>
      <c r="Z8" s="1043"/>
      <c r="AA8" s="1043">
        <v>3</v>
      </c>
      <c r="AB8" s="1043"/>
      <c r="AC8" s="1043"/>
      <c r="AD8" s="1043"/>
      <c r="AE8" s="1044"/>
      <c r="AF8" s="1018">
        <v>3</v>
      </c>
      <c r="AG8" s="1019"/>
      <c r="AH8" s="1019"/>
      <c r="AI8" s="1019"/>
      <c r="AJ8" s="1020"/>
      <c r="AK8" s="1085">
        <v>18</v>
      </c>
      <c r="AL8" s="1086"/>
      <c r="AM8" s="1086"/>
      <c r="AN8" s="1086"/>
      <c r="AO8" s="1086"/>
      <c r="AP8" s="1086">
        <v>0</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x14ac:dyDescent="0.15">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367</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368</v>
      </c>
      <c r="B23" s="943" t="s">
        <v>369</v>
      </c>
      <c r="C23" s="944"/>
      <c r="D23" s="944"/>
      <c r="E23" s="944"/>
      <c r="F23" s="944"/>
      <c r="G23" s="944"/>
      <c r="H23" s="944"/>
      <c r="I23" s="944"/>
      <c r="J23" s="944"/>
      <c r="K23" s="944"/>
      <c r="L23" s="944"/>
      <c r="M23" s="944"/>
      <c r="N23" s="944"/>
      <c r="O23" s="944"/>
      <c r="P23" s="945"/>
      <c r="Q23" s="1067">
        <v>5145</v>
      </c>
      <c r="R23" s="1068"/>
      <c r="S23" s="1068"/>
      <c r="T23" s="1068"/>
      <c r="U23" s="1068"/>
      <c r="V23" s="1068">
        <v>5007</v>
      </c>
      <c r="W23" s="1068"/>
      <c r="X23" s="1068"/>
      <c r="Y23" s="1068"/>
      <c r="Z23" s="1068"/>
      <c r="AA23" s="1068">
        <v>138</v>
      </c>
      <c r="AB23" s="1068"/>
      <c r="AC23" s="1068"/>
      <c r="AD23" s="1068"/>
      <c r="AE23" s="1069"/>
      <c r="AF23" s="1070">
        <v>133</v>
      </c>
      <c r="AG23" s="1068"/>
      <c r="AH23" s="1068"/>
      <c r="AI23" s="1068"/>
      <c r="AJ23" s="1071"/>
      <c r="AK23" s="1072"/>
      <c r="AL23" s="1073"/>
      <c r="AM23" s="1073"/>
      <c r="AN23" s="1073"/>
      <c r="AO23" s="1073"/>
      <c r="AP23" s="1068"/>
      <c r="AQ23" s="1068"/>
      <c r="AR23" s="1068"/>
      <c r="AS23" s="1068"/>
      <c r="AT23" s="1068"/>
      <c r="AU23" s="1074"/>
      <c r="AV23" s="1074"/>
      <c r="AW23" s="1074"/>
      <c r="AX23" s="1074"/>
      <c r="AY23" s="1075"/>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370</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371</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348</v>
      </c>
      <c r="B26" s="995"/>
      <c r="C26" s="995"/>
      <c r="D26" s="995"/>
      <c r="E26" s="995"/>
      <c r="F26" s="995"/>
      <c r="G26" s="995"/>
      <c r="H26" s="995"/>
      <c r="I26" s="995"/>
      <c r="J26" s="995"/>
      <c r="K26" s="995"/>
      <c r="L26" s="995"/>
      <c r="M26" s="995"/>
      <c r="N26" s="995"/>
      <c r="O26" s="995"/>
      <c r="P26" s="996"/>
      <c r="Q26" s="1000" t="s">
        <v>372</v>
      </c>
      <c r="R26" s="1001"/>
      <c r="S26" s="1001"/>
      <c r="T26" s="1001"/>
      <c r="U26" s="1002"/>
      <c r="V26" s="1000" t="s">
        <v>373</v>
      </c>
      <c r="W26" s="1001"/>
      <c r="X26" s="1001"/>
      <c r="Y26" s="1001"/>
      <c r="Z26" s="1002"/>
      <c r="AA26" s="1000" t="s">
        <v>374</v>
      </c>
      <c r="AB26" s="1001"/>
      <c r="AC26" s="1001"/>
      <c r="AD26" s="1001"/>
      <c r="AE26" s="1001"/>
      <c r="AF26" s="1058" t="s">
        <v>375</v>
      </c>
      <c r="AG26" s="1007"/>
      <c r="AH26" s="1007"/>
      <c r="AI26" s="1007"/>
      <c r="AJ26" s="1059"/>
      <c r="AK26" s="1001" t="s">
        <v>376</v>
      </c>
      <c r="AL26" s="1001"/>
      <c r="AM26" s="1001"/>
      <c r="AN26" s="1001"/>
      <c r="AO26" s="1002"/>
      <c r="AP26" s="1000" t="s">
        <v>377</v>
      </c>
      <c r="AQ26" s="1001"/>
      <c r="AR26" s="1001"/>
      <c r="AS26" s="1001"/>
      <c r="AT26" s="1002"/>
      <c r="AU26" s="1000" t="s">
        <v>378</v>
      </c>
      <c r="AV26" s="1001"/>
      <c r="AW26" s="1001"/>
      <c r="AX26" s="1001"/>
      <c r="AY26" s="1002"/>
      <c r="AZ26" s="1000" t="s">
        <v>379</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380</v>
      </c>
      <c r="C28" s="1050"/>
      <c r="D28" s="1050"/>
      <c r="E28" s="1050"/>
      <c r="F28" s="1050"/>
      <c r="G28" s="1050"/>
      <c r="H28" s="1050"/>
      <c r="I28" s="1050"/>
      <c r="J28" s="1050"/>
      <c r="K28" s="1050"/>
      <c r="L28" s="1050"/>
      <c r="M28" s="1050"/>
      <c r="N28" s="1050"/>
      <c r="O28" s="1050"/>
      <c r="P28" s="1051"/>
      <c r="Q28" s="1052">
        <v>1039</v>
      </c>
      <c r="R28" s="1053"/>
      <c r="S28" s="1053"/>
      <c r="T28" s="1053"/>
      <c r="U28" s="1053"/>
      <c r="V28" s="1053">
        <v>946</v>
      </c>
      <c r="W28" s="1053"/>
      <c r="X28" s="1053"/>
      <c r="Y28" s="1053"/>
      <c r="Z28" s="1053"/>
      <c r="AA28" s="1053">
        <v>93</v>
      </c>
      <c r="AB28" s="1053"/>
      <c r="AC28" s="1053"/>
      <c r="AD28" s="1053"/>
      <c r="AE28" s="1054"/>
      <c r="AF28" s="1055">
        <v>93</v>
      </c>
      <c r="AG28" s="1053"/>
      <c r="AH28" s="1053"/>
      <c r="AI28" s="1053"/>
      <c r="AJ28" s="1056"/>
      <c r="AK28" s="1057">
        <v>57</v>
      </c>
      <c r="AL28" s="1045"/>
      <c r="AM28" s="1045"/>
      <c r="AN28" s="1045"/>
      <c r="AO28" s="1045"/>
      <c r="AP28" s="1045">
        <v>0</v>
      </c>
      <c r="AQ28" s="1045"/>
      <c r="AR28" s="1045"/>
      <c r="AS28" s="1045"/>
      <c r="AT28" s="1045"/>
      <c r="AU28" s="1045"/>
      <c r="AV28" s="1045"/>
      <c r="AW28" s="1045"/>
      <c r="AX28" s="1045"/>
      <c r="AY28" s="1045"/>
      <c r="AZ28" s="1046"/>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381</v>
      </c>
      <c r="C29" s="1037"/>
      <c r="D29" s="1037"/>
      <c r="E29" s="1037"/>
      <c r="F29" s="1037"/>
      <c r="G29" s="1037"/>
      <c r="H29" s="1037"/>
      <c r="I29" s="1037"/>
      <c r="J29" s="1037"/>
      <c r="K29" s="1037"/>
      <c r="L29" s="1037"/>
      <c r="M29" s="1037"/>
      <c r="N29" s="1037"/>
      <c r="O29" s="1037"/>
      <c r="P29" s="1038"/>
      <c r="Q29" s="1042">
        <v>80</v>
      </c>
      <c r="R29" s="1043"/>
      <c r="S29" s="1043"/>
      <c r="T29" s="1043"/>
      <c r="U29" s="1043"/>
      <c r="V29" s="1043">
        <v>79</v>
      </c>
      <c r="W29" s="1043"/>
      <c r="X29" s="1043"/>
      <c r="Y29" s="1043"/>
      <c r="Z29" s="1043"/>
      <c r="AA29" s="1043">
        <v>1</v>
      </c>
      <c r="AB29" s="1043"/>
      <c r="AC29" s="1043"/>
      <c r="AD29" s="1043"/>
      <c r="AE29" s="1044"/>
      <c r="AF29" s="1018">
        <v>1</v>
      </c>
      <c r="AG29" s="1019"/>
      <c r="AH29" s="1019"/>
      <c r="AI29" s="1019"/>
      <c r="AJ29" s="1020"/>
      <c r="AK29" s="979">
        <v>27</v>
      </c>
      <c r="AL29" s="970"/>
      <c r="AM29" s="970"/>
      <c r="AN29" s="970"/>
      <c r="AO29" s="970"/>
      <c r="AP29" s="970">
        <v>0</v>
      </c>
      <c r="AQ29" s="970"/>
      <c r="AR29" s="970"/>
      <c r="AS29" s="970"/>
      <c r="AT29" s="970"/>
      <c r="AU29" s="970"/>
      <c r="AV29" s="970"/>
      <c r="AW29" s="970"/>
      <c r="AX29" s="970"/>
      <c r="AY29" s="970"/>
      <c r="AZ29" s="1041"/>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382</v>
      </c>
      <c r="C30" s="1037"/>
      <c r="D30" s="1037"/>
      <c r="E30" s="1037"/>
      <c r="F30" s="1037"/>
      <c r="G30" s="1037"/>
      <c r="H30" s="1037"/>
      <c r="I30" s="1037"/>
      <c r="J30" s="1037"/>
      <c r="K30" s="1037"/>
      <c r="L30" s="1037"/>
      <c r="M30" s="1037"/>
      <c r="N30" s="1037"/>
      <c r="O30" s="1037"/>
      <c r="P30" s="1038"/>
      <c r="Q30" s="1042">
        <v>86</v>
      </c>
      <c r="R30" s="1043"/>
      <c r="S30" s="1043"/>
      <c r="T30" s="1043"/>
      <c r="U30" s="1043"/>
      <c r="V30" s="1043">
        <v>82</v>
      </c>
      <c r="W30" s="1043"/>
      <c r="X30" s="1043"/>
      <c r="Y30" s="1043"/>
      <c r="Z30" s="1043"/>
      <c r="AA30" s="1043">
        <v>4</v>
      </c>
      <c r="AB30" s="1043"/>
      <c r="AC30" s="1043"/>
      <c r="AD30" s="1043"/>
      <c r="AE30" s="1044"/>
      <c r="AF30" s="1018">
        <v>4</v>
      </c>
      <c r="AG30" s="1019"/>
      <c r="AH30" s="1019"/>
      <c r="AI30" s="1019"/>
      <c r="AJ30" s="1020"/>
      <c r="AK30" s="979">
        <v>16</v>
      </c>
      <c r="AL30" s="970"/>
      <c r="AM30" s="970"/>
      <c r="AN30" s="970"/>
      <c r="AO30" s="970"/>
      <c r="AP30" s="970">
        <v>0</v>
      </c>
      <c r="AQ30" s="970"/>
      <c r="AR30" s="970"/>
      <c r="AS30" s="970"/>
      <c r="AT30" s="970"/>
      <c r="AU30" s="970"/>
      <c r="AV30" s="970"/>
      <c r="AW30" s="970"/>
      <c r="AX30" s="970"/>
      <c r="AY30" s="970"/>
      <c r="AZ30" s="1041"/>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383</v>
      </c>
      <c r="C31" s="1037"/>
      <c r="D31" s="1037"/>
      <c r="E31" s="1037"/>
      <c r="F31" s="1037"/>
      <c r="G31" s="1037"/>
      <c r="H31" s="1037"/>
      <c r="I31" s="1037"/>
      <c r="J31" s="1037"/>
      <c r="K31" s="1037"/>
      <c r="L31" s="1037"/>
      <c r="M31" s="1037"/>
      <c r="N31" s="1037"/>
      <c r="O31" s="1037"/>
      <c r="P31" s="1038"/>
      <c r="Q31" s="1042">
        <v>280</v>
      </c>
      <c r="R31" s="1043"/>
      <c r="S31" s="1043"/>
      <c r="T31" s="1043"/>
      <c r="U31" s="1043"/>
      <c r="V31" s="1043">
        <v>9</v>
      </c>
      <c r="W31" s="1043"/>
      <c r="X31" s="1043"/>
      <c r="Y31" s="1043"/>
      <c r="Z31" s="1043"/>
      <c r="AA31" s="1043">
        <v>271</v>
      </c>
      <c r="AB31" s="1043"/>
      <c r="AC31" s="1043"/>
      <c r="AD31" s="1043"/>
      <c r="AE31" s="1044"/>
      <c r="AF31" s="1018">
        <v>271</v>
      </c>
      <c r="AG31" s="1019"/>
      <c r="AH31" s="1019"/>
      <c r="AI31" s="1019"/>
      <c r="AJ31" s="1020"/>
      <c r="AK31" s="979">
        <v>6</v>
      </c>
      <c r="AL31" s="970"/>
      <c r="AM31" s="970"/>
      <c r="AN31" s="970"/>
      <c r="AO31" s="970"/>
      <c r="AP31" s="970">
        <v>905</v>
      </c>
      <c r="AQ31" s="970"/>
      <c r="AR31" s="970"/>
      <c r="AS31" s="970"/>
      <c r="AT31" s="970"/>
      <c r="AU31" s="970">
        <v>11</v>
      </c>
      <c r="AV31" s="970"/>
      <c r="AW31" s="970"/>
      <c r="AX31" s="970"/>
      <c r="AY31" s="970"/>
      <c r="AZ31" s="1041"/>
      <c r="BA31" s="1041"/>
      <c r="BB31" s="1041"/>
      <c r="BC31" s="1041"/>
      <c r="BD31" s="1041"/>
      <c r="BE31" s="1031" t="s">
        <v>384</v>
      </c>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385</v>
      </c>
      <c r="C32" s="1037"/>
      <c r="D32" s="1037"/>
      <c r="E32" s="1037"/>
      <c r="F32" s="1037"/>
      <c r="G32" s="1037"/>
      <c r="H32" s="1037"/>
      <c r="I32" s="1037"/>
      <c r="J32" s="1037"/>
      <c r="K32" s="1037"/>
      <c r="L32" s="1037"/>
      <c r="M32" s="1037"/>
      <c r="N32" s="1037"/>
      <c r="O32" s="1037"/>
      <c r="P32" s="1038"/>
      <c r="Q32" s="1042">
        <v>173</v>
      </c>
      <c r="R32" s="1043"/>
      <c r="S32" s="1043"/>
      <c r="T32" s="1043"/>
      <c r="U32" s="1043"/>
      <c r="V32" s="1043">
        <v>161</v>
      </c>
      <c r="W32" s="1043"/>
      <c r="X32" s="1043"/>
      <c r="Y32" s="1043"/>
      <c r="Z32" s="1043"/>
      <c r="AA32" s="1043">
        <v>12</v>
      </c>
      <c r="AB32" s="1043"/>
      <c r="AC32" s="1043"/>
      <c r="AD32" s="1043"/>
      <c r="AE32" s="1044"/>
      <c r="AF32" s="1018">
        <v>12</v>
      </c>
      <c r="AG32" s="1019"/>
      <c r="AH32" s="1019"/>
      <c r="AI32" s="1019"/>
      <c r="AJ32" s="1020"/>
      <c r="AK32" s="979">
        <v>28</v>
      </c>
      <c r="AL32" s="970"/>
      <c r="AM32" s="970"/>
      <c r="AN32" s="970"/>
      <c r="AO32" s="970"/>
      <c r="AP32" s="970">
        <v>482</v>
      </c>
      <c r="AQ32" s="970"/>
      <c r="AR32" s="970"/>
      <c r="AS32" s="970"/>
      <c r="AT32" s="970"/>
      <c r="AU32" s="970">
        <v>273</v>
      </c>
      <c r="AV32" s="970"/>
      <c r="AW32" s="970"/>
      <c r="AX32" s="970"/>
      <c r="AY32" s="970"/>
      <c r="AZ32" s="1041"/>
      <c r="BA32" s="1041"/>
      <c r="BB32" s="1041"/>
      <c r="BC32" s="1041"/>
      <c r="BD32" s="1041"/>
      <c r="BE32" s="1031" t="s">
        <v>386</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t="s">
        <v>387</v>
      </c>
      <c r="C33" s="1037"/>
      <c r="D33" s="1037"/>
      <c r="E33" s="1037"/>
      <c r="F33" s="1037"/>
      <c r="G33" s="1037"/>
      <c r="H33" s="1037"/>
      <c r="I33" s="1037"/>
      <c r="J33" s="1037"/>
      <c r="K33" s="1037"/>
      <c r="L33" s="1037"/>
      <c r="M33" s="1037"/>
      <c r="N33" s="1037"/>
      <c r="O33" s="1037"/>
      <c r="P33" s="1038"/>
      <c r="Q33" s="1042">
        <v>336</v>
      </c>
      <c r="R33" s="1043"/>
      <c r="S33" s="1043"/>
      <c r="T33" s="1043"/>
      <c r="U33" s="1043"/>
      <c r="V33" s="1043">
        <v>334</v>
      </c>
      <c r="W33" s="1043"/>
      <c r="X33" s="1043"/>
      <c r="Y33" s="1043"/>
      <c r="Z33" s="1043"/>
      <c r="AA33" s="1043">
        <v>2</v>
      </c>
      <c r="AB33" s="1043"/>
      <c r="AC33" s="1043"/>
      <c r="AD33" s="1043"/>
      <c r="AE33" s="1044"/>
      <c r="AF33" s="1018">
        <v>2</v>
      </c>
      <c r="AG33" s="1019"/>
      <c r="AH33" s="1019"/>
      <c r="AI33" s="1019"/>
      <c r="AJ33" s="1020"/>
      <c r="AK33" s="979">
        <v>150</v>
      </c>
      <c r="AL33" s="970"/>
      <c r="AM33" s="970"/>
      <c r="AN33" s="970"/>
      <c r="AO33" s="970"/>
      <c r="AP33" s="970">
        <v>2152</v>
      </c>
      <c r="AQ33" s="970"/>
      <c r="AR33" s="970"/>
      <c r="AS33" s="970"/>
      <c r="AT33" s="970"/>
      <c r="AU33" s="970">
        <v>1681</v>
      </c>
      <c r="AV33" s="970"/>
      <c r="AW33" s="970"/>
      <c r="AX33" s="970"/>
      <c r="AY33" s="970"/>
      <c r="AZ33" s="1041"/>
      <c r="BA33" s="1041"/>
      <c r="BB33" s="1041"/>
      <c r="BC33" s="1041"/>
      <c r="BD33" s="1041"/>
      <c r="BE33" s="1031" t="s">
        <v>386</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t="s">
        <v>388</v>
      </c>
      <c r="C34" s="1037"/>
      <c r="D34" s="1037"/>
      <c r="E34" s="1037"/>
      <c r="F34" s="1037"/>
      <c r="G34" s="1037"/>
      <c r="H34" s="1037"/>
      <c r="I34" s="1037"/>
      <c r="J34" s="1037"/>
      <c r="K34" s="1037"/>
      <c r="L34" s="1037"/>
      <c r="M34" s="1037"/>
      <c r="N34" s="1037"/>
      <c r="O34" s="1037"/>
      <c r="P34" s="1038"/>
      <c r="Q34" s="1042">
        <v>95</v>
      </c>
      <c r="R34" s="1043"/>
      <c r="S34" s="1043"/>
      <c r="T34" s="1043"/>
      <c r="U34" s="1043"/>
      <c r="V34" s="1043">
        <v>93</v>
      </c>
      <c r="W34" s="1043"/>
      <c r="X34" s="1043"/>
      <c r="Y34" s="1043"/>
      <c r="Z34" s="1043"/>
      <c r="AA34" s="1043">
        <v>2</v>
      </c>
      <c r="AB34" s="1043"/>
      <c r="AC34" s="1043"/>
      <c r="AD34" s="1043"/>
      <c r="AE34" s="1044"/>
      <c r="AF34" s="1018">
        <v>2</v>
      </c>
      <c r="AG34" s="1019"/>
      <c r="AH34" s="1019"/>
      <c r="AI34" s="1019"/>
      <c r="AJ34" s="1020"/>
      <c r="AK34" s="979">
        <v>35</v>
      </c>
      <c r="AL34" s="970"/>
      <c r="AM34" s="970"/>
      <c r="AN34" s="970"/>
      <c r="AO34" s="970"/>
      <c r="AP34" s="970">
        <v>587</v>
      </c>
      <c r="AQ34" s="970"/>
      <c r="AR34" s="970"/>
      <c r="AS34" s="970"/>
      <c r="AT34" s="970"/>
      <c r="AU34" s="970">
        <v>476</v>
      </c>
      <c r="AV34" s="970"/>
      <c r="AW34" s="970"/>
      <c r="AX34" s="970"/>
      <c r="AY34" s="970"/>
      <c r="AZ34" s="1041"/>
      <c r="BA34" s="1041"/>
      <c r="BB34" s="1041"/>
      <c r="BC34" s="1041"/>
      <c r="BD34" s="1041"/>
      <c r="BE34" s="1031" t="s">
        <v>386</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389</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368</v>
      </c>
      <c r="B63" s="943" t="s">
        <v>390</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385</v>
      </c>
      <c r="AG63" s="958"/>
      <c r="AH63" s="958"/>
      <c r="AI63" s="958"/>
      <c r="AJ63" s="1029"/>
      <c r="AK63" s="1030"/>
      <c r="AL63" s="962"/>
      <c r="AM63" s="962"/>
      <c r="AN63" s="962"/>
      <c r="AO63" s="962"/>
      <c r="AP63" s="958">
        <v>4126</v>
      </c>
      <c r="AQ63" s="958"/>
      <c r="AR63" s="958"/>
      <c r="AS63" s="958"/>
      <c r="AT63" s="958"/>
      <c r="AU63" s="958">
        <v>2441</v>
      </c>
      <c r="AV63" s="958"/>
      <c r="AW63" s="958"/>
      <c r="AX63" s="958"/>
      <c r="AY63" s="958"/>
      <c r="AZ63" s="1024"/>
      <c r="BA63" s="1024"/>
      <c r="BB63" s="1024"/>
      <c r="BC63" s="1024"/>
      <c r="BD63" s="1024"/>
      <c r="BE63" s="959"/>
      <c r="BF63" s="959"/>
      <c r="BG63" s="959"/>
      <c r="BH63" s="959"/>
      <c r="BI63" s="960"/>
      <c r="BJ63" s="1025" t="s">
        <v>111</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392</v>
      </c>
      <c r="B66" s="995"/>
      <c r="C66" s="995"/>
      <c r="D66" s="995"/>
      <c r="E66" s="995"/>
      <c r="F66" s="995"/>
      <c r="G66" s="995"/>
      <c r="H66" s="995"/>
      <c r="I66" s="995"/>
      <c r="J66" s="995"/>
      <c r="K66" s="995"/>
      <c r="L66" s="995"/>
      <c r="M66" s="995"/>
      <c r="N66" s="995"/>
      <c r="O66" s="995"/>
      <c r="P66" s="996"/>
      <c r="Q66" s="1000" t="s">
        <v>372</v>
      </c>
      <c r="R66" s="1001"/>
      <c r="S66" s="1001"/>
      <c r="T66" s="1001"/>
      <c r="U66" s="1002"/>
      <c r="V66" s="1000" t="s">
        <v>373</v>
      </c>
      <c r="W66" s="1001"/>
      <c r="X66" s="1001"/>
      <c r="Y66" s="1001"/>
      <c r="Z66" s="1002"/>
      <c r="AA66" s="1000" t="s">
        <v>374</v>
      </c>
      <c r="AB66" s="1001"/>
      <c r="AC66" s="1001"/>
      <c r="AD66" s="1001"/>
      <c r="AE66" s="1002"/>
      <c r="AF66" s="1006" t="s">
        <v>375</v>
      </c>
      <c r="AG66" s="1007"/>
      <c r="AH66" s="1007"/>
      <c r="AI66" s="1007"/>
      <c r="AJ66" s="1008"/>
      <c r="AK66" s="1000" t="s">
        <v>376</v>
      </c>
      <c r="AL66" s="995"/>
      <c r="AM66" s="995"/>
      <c r="AN66" s="995"/>
      <c r="AO66" s="996"/>
      <c r="AP66" s="1000" t="s">
        <v>377</v>
      </c>
      <c r="AQ66" s="1001"/>
      <c r="AR66" s="1001"/>
      <c r="AS66" s="1001"/>
      <c r="AT66" s="1002"/>
      <c r="AU66" s="1000" t="s">
        <v>393</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535</v>
      </c>
      <c r="C68" s="985"/>
      <c r="D68" s="985"/>
      <c r="E68" s="985"/>
      <c r="F68" s="985"/>
      <c r="G68" s="985"/>
      <c r="H68" s="985"/>
      <c r="I68" s="985"/>
      <c r="J68" s="985"/>
      <c r="K68" s="985"/>
      <c r="L68" s="985"/>
      <c r="M68" s="985"/>
      <c r="N68" s="985"/>
      <c r="O68" s="985"/>
      <c r="P68" s="986"/>
      <c r="Q68" s="987">
        <v>2406</v>
      </c>
      <c r="R68" s="981"/>
      <c r="S68" s="981"/>
      <c r="T68" s="981"/>
      <c r="U68" s="981"/>
      <c r="V68" s="981">
        <v>2289</v>
      </c>
      <c r="W68" s="981"/>
      <c r="X68" s="981"/>
      <c r="Y68" s="981"/>
      <c r="Z68" s="981"/>
      <c r="AA68" s="981">
        <v>117</v>
      </c>
      <c r="AB68" s="981"/>
      <c r="AC68" s="981"/>
      <c r="AD68" s="981"/>
      <c r="AE68" s="981"/>
      <c r="AF68" s="981">
        <v>117</v>
      </c>
      <c r="AG68" s="981"/>
      <c r="AH68" s="981"/>
      <c r="AI68" s="981"/>
      <c r="AJ68" s="981"/>
      <c r="AK68" s="981">
        <v>75</v>
      </c>
      <c r="AL68" s="981"/>
      <c r="AM68" s="981"/>
      <c r="AN68" s="981"/>
      <c r="AO68" s="981"/>
      <c r="AP68" s="981">
        <v>370</v>
      </c>
      <c r="AQ68" s="981"/>
      <c r="AR68" s="981"/>
      <c r="AS68" s="981"/>
      <c r="AT68" s="981"/>
      <c r="AU68" s="981">
        <v>21</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536</v>
      </c>
      <c r="C69" s="974"/>
      <c r="D69" s="974"/>
      <c r="E69" s="974"/>
      <c r="F69" s="974"/>
      <c r="G69" s="974"/>
      <c r="H69" s="974"/>
      <c r="I69" s="974"/>
      <c r="J69" s="974"/>
      <c r="K69" s="974"/>
      <c r="L69" s="974"/>
      <c r="M69" s="974"/>
      <c r="N69" s="974"/>
      <c r="O69" s="974"/>
      <c r="P69" s="975"/>
      <c r="Q69" s="976">
        <v>14926</v>
      </c>
      <c r="R69" s="970"/>
      <c r="S69" s="970"/>
      <c r="T69" s="970"/>
      <c r="U69" s="970"/>
      <c r="V69" s="970">
        <v>14500</v>
      </c>
      <c r="W69" s="970"/>
      <c r="X69" s="970"/>
      <c r="Y69" s="970"/>
      <c r="Z69" s="970"/>
      <c r="AA69" s="970">
        <v>426</v>
      </c>
      <c r="AB69" s="970"/>
      <c r="AC69" s="970"/>
      <c r="AD69" s="970"/>
      <c r="AE69" s="970"/>
      <c r="AF69" s="970">
        <v>426</v>
      </c>
      <c r="AG69" s="970"/>
      <c r="AH69" s="970"/>
      <c r="AI69" s="970"/>
      <c r="AJ69" s="970"/>
      <c r="AK69" s="970">
        <v>268</v>
      </c>
      <c r="AL69" s="970"/>
      <c r="AM69" s="970"/>
      <c r="AN69" s="970"/>
      <c r="AO69" s="970"/>
      <c r="AP69" s="970"/>
      <c r="AQ69" s="970"/>
      <c r="AR69" s="970"/>
      <c r="AS69" s="970"/>
      <c r="AT69" s="970"/>
      <c r="AU69" s="970"/>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537</v>
      </c>
      <c r="C70" s="974"/>
      <c r="D70" s="974"/>
      <c r="E70" s="974"/>
      <c r="F70" s="974"/>
      <c r="G70" s="974"/>
      <c r="H70" s="974"/>
      <c r="I70" s="974"/>
      <c r="J70" s="974"/>
      <c r="K70" s="974"/>
      <c r="L70" s="974"/>
      <c r="M70" s="974"/>
      <c r="N70" s="974"/>
      <c r="O70" s="974"/>
      <c r="P70" s="975"/>
      <c r="Q70" s="976">
        <v>38</v>
      </c>
      <c r="R70" s="970"/>
      <c r="S70" s="970"/>
      <c r="T70" s="970"/>
      <c r="U70" s="970"/>
      <c r="V70" s="970">
        <v>35</v>
      </c>
      <c r="W70" s="970"/>
      <c r="X70" s="970"/>
      <c r="Y70" s="970"/>
      <c r="Z70" s="970"/>
      <c r="AA70" s="970">
        <v>3</v>
      </c>
      <c r="AB70" s="970"/>
      <c r="AC70" s="970"/>
      <c r="AD70" s="970"/>
      <c r="AE70" s="970"/>
      <c r="AF70" s="970">
        <v>3</v>
      </c>
      <c r="AG70" s="970"/>
      <c r="AH70" s="970"/>
      <c r="AI70" s="970"/>
      <c r="AJ70" s="970"/>
      <c r="AK70" s="970">
        <v>0</v>
      </c>
      <c r="AL70" s="970"/>
      <c r="AM70" s="970"/>
      <c r="AN70" s="970"/>
      <c r="AO70" s="970"/>
      <c r="AP70" s="970"/>
      <c r="AQ70" s="970"/>
      <c r="AR70" s="970"/>
      <c r="AS70" s="970"/>
      <c r="AT70" s="970"/>
      <c r="AU70" s="970"/>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538</v>
      </c>
      <c r="C71" s="974"/>
      <c r="D71" s="974"/>
      <c r="E71" s="974"/>
      <c r="F71" s="974"/>
      <c r="G71" s="974"/>
      <c r="H71" s="974"/>
      <c r="I71" s="974"/>
      <c r="J71" s="974"/>
      <c r="K71" s="974"/>
      <c r="L71" s="974"/>
      <c r="M71" s="974"/>
      <c r="N71" s="974"/>
      <c r="O71" s="974"/>
      <c r="P71" s="975"/>
      <c r="Q71" s="976">
        <v>10962</v>
      </c>
      <c r="R71" s="970"/>
      <c r="S71" s="970"/>
      <c r="T71" s="970"/>
      <c r="U71" s="970"/>
      <c r="V71" s="970">
        <v>10832</v>
      </c>
      <c r="W71" s="970"/>
      <c r="X71" s="970"/>
      <c r="Y71" s="970"/>
      <c r="Z71" s="970"/>
      <c r="AA71" s="970">
        <v>130</v>
      </c>
      <c r="AB71" s="970"/>
      <c r="AC71" s="970"/>
      <c r="AD71" s="970"/>
      <c r="AE71" s="970"/>
      <c r="AF71" s="970">
        <v>130</v>
      </c>
      <c r="AG71" s="970"/>
      <c r="AH71" s="970"/>
      <c r="AI71" s="970"/>
      <c r="AJ71" s="970"/>
      <c r="AK71" s="970">
        <v>71</v>
      </c>
      <c r="AL71" s="970"/>
      <c r="AM71" s="970"/>
      <c r="AN71" s="970"/>
      <c r="AO71" s="970"/>
      <c r="AP71" s="970"/>
      <c r="AQ71" s="970"/>
      <c r="AR71" s="970"/>
      <c r="AS71" s="970"/>
      <c r="AT71" s="970"/>
      <c r="AU71" s="970"/>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539</v>
      </c>
      <c r="C72" s="974"/>
      <c r="D72" s="974"/>
      <c r="E72" s="974"/>
      <c r="F72" s="974"/>
      <c r="G72" s="974"/>
      <c r="H72" s="974"/>
      <c r="I72" s="974"/>
      <c r="J72" s="974"/>
      <c r="K72" s="974"/>
      <c r="L72" s="974"/>
      <c r="M72" s="974"/>
      <c r="N72" s="974"/>
      <c r="O72" s="974"/>
      <c r="P72" s="975"/>
      <c r="Q72" s="976">
        <v>121</v>
      </c>
      <c r="R72" s="970"/>
      <c r="S72" s="970"/>
      <c r="T72" s="970"/>
      <c r="U72" s="970"/>
      <c r="V72" s="970">
        <v>107</v>
      </c>
      <c r="W72" s="970"/>
      <c r="X72" s="970"/>
      <c r="Y72" s="970"/>
      <c r="Z72" s="970"/>
      <c r="AA72" s="970">
        <v>14</v>
      </c>
      <c r="AB72" s="970"/>
      <c r="AC72" s="970"/>
      <c r="AD72" s="970"/>
      <c r="AE72" s="970"/>
      <c r="AF72" s="970">
        <v>14</v>
      </c>
      <c r="AG72" s="970"/>
      <c r="AH72" s="970"/>
      <c r="AI72" s="970"/>
      <c r="AJ72" s="970"/>
      <c r="AK72" s="970">
        <v>15</v>
      </c>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540</v>
      </c>
      <c r="C73" s="974"/>
      <c r="D73" s="974"/>
      <c r="E73" s="974"/>
      <c r="F73" s="974"/>
      <c r="G73" s="974"/>
      <c r="H73" s="974"/>
      <c r="I73" s="974"/>
      <c r="J73" s="974"/>
      <c r="K73" s="974"/>
      <c r="L73" s="974"/>
      <c r="M73" s="974"/>
      <c r="N73" s="974"/>
      <c r="O73" s="974"/>
      <c r="P73" s="975"/>
      <c r="Q73" s="976">
        <v>195</v>
      </c>
      <c r="R73" s="970"/>
      <c r="S73" s="970"/>
      <c r="T73" s="970"/>
      <c r="U73" s="970"/>
      <c r="V73" s="970">
        <v>190</v>
      </c>
      <c r="W73" s="970"/>
      <c r="X73" s="970"/>
      <c r="Y73" s="970"/>
      <c r="Z73" s="970"/>
      <c r="AA73" s="970">
        <v>5</v>
      </c>
      <c r="AB73" s="970"/>
      <c r="AC73" s="970"/>
      <c r="AD73" s="970"/>
      <c r="AE73" s="970"/>
      <c r="AF73" s="970">
        <v>5</v>
      </c>
      <c r="AG73" s="970"/>
      <c r="AH73" s="970"/>
      <c r="AI73" s="970"/>
      <c r="AJ73" s="970"/>
      <c r="AK73" s="970">
        <v>5</v>
      </c>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t="s">
        <v>541</v>
      </c>
      <c r="C74" s="974"/>
      <c r="D74" s="974"/>
      <c r="E74" s="974"/>
      <c r="F74" s="974"/>
      <c r="G74" s="974"/>
      <c r="H74" s="974"/>
      <c r="I74" s="974"/>
      <c r="J74" s="974"/>
      <c r="K74" s="974"/>
      <c r="L74" s="974"/>
      <c r="M74" s="974"/>
      <c r="N74" s="974"/>
      <c r="O74" s="974"/>
      <c r="P74" s="975"/>
      <c r="Q74" s="976">
        <v>159661</v>
      </c>
      <c r="R74" s="970"/>
      <c r="S74" s="970"/>
      <c r="T74" s="970"/>
      <c r="U74" s="970"/>
      <c r="V74" s="970">
        <v>154071</v>
      </c>
      <c r="W74" s="970"/>
      <c r="X74" s="970"/>
      <c r="Y74" s="970"/>
      <c r="Z74" s="970"/>
      <c r="AA74" s="970">
        <v>5590</v>
      </c>
      <c r="AB74" s="970"/>
      <c r="AC74" s="970"/>
      <c r="AD74" s="970"/>
      <c r="AE74" s="970"/>
      <c r="AF74" s="970">
        <v>5590</v>
      </c>
      <c r="AG74" s="970"/>
      <c r="AH74" s="970"/>
      <c r="AI74" s="970"/>
      <c r="AJ74" s="970"/>
      <c r="AK74" s="970">
        <v>370</v>
      </c>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368</v>
      </c>
      <c r="B88" s="943" t="s">
        <v>394</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6285</v>
      </c>
      <c r="AG88" s="958"/>
      <c r="AH88" s="958"/>
      <c r="AI88" s="958"/>
      <c r="AJ88" s="958"/>
      <c r="AK88" s="962"/>
      <c r="AL88" s="962"/>
      <c r="AM88" s="962"/>
      <c r="AN88" s="962"/>
      <c r="AO88" s="962"/>
      <c r="AP88" s="958">
        <v>370</v>
      </c>
      <c r="AQ88" s="958"/>
      <c r="AR88" s="958"/>
      <c r="AS88" s="958"/>
      <c r="AT88" s="958"/>
      <c r="AU88" s="958">
        <v>21</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43" t="s">
        <v>395</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396</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397</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400</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401</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402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403</v>
      </c>
      <c r="AB109" s="893"/>
      <c r="AC109" s="893"/>
      <c r="AD109" s="893"/>
      <c r="AE109" s="894"/>
      <c r="AF109" s="895" t="s">
        <v>287</v>
      </c>
      <c r="AG109" s="893"/>
      <c r="AH109" s="893"/>
      <c r="AI109" s="893"/>
      <c r="AJ109" s="894"/>
      <c r="AK109" s="895" t="s">
        <v>286</v>
      </c>
      <c r="AL109" s="893"/>
      <c r="AM109" s="893"/>
      <c r="AN109" s="893"/>
      <c r="AO109" s="894"/>
      <c r="AP109" s="895" t="s">
        <v>404</v>
      </c>
      <c r="AQ109" s="893"/>
      <c r="AR109" s="893"/>
      <c r="AS109" s="893"/>
      <c r="AT109" s="924"/>
      <c r="AU109" s="892" t="s">
        <v>402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403</v>
      </c>
      <c r="BR109" s="893"/>
      <c r="BS109" s="893"/>
      <c r="BT109" s="893"/>
      <c r="BU109" s="894"/>
      <c r="BV109" s="895" t="s">
        <v>287</v>
      </c>
      <c r="BW109" s="893"/>
      <c r="BX109" s="893"/>
      <c r="BY109" s="893"/>
      <c r="BZ109" s="894"/>
      <c r="CA109" s="895" t="s">
        <v>286</v>
      </c>
      <c r="CB109" s="893"/>
      <c r="CC109" s="893"/>
      <c r="CD109" s="893"/>
      <c r="CE109" s="894"/>
      <c r="CF109" s="931" t="s">
        <v>404</v>
      </c>
      <c r="CG109" s="931"/>
      <c r="CH109" s="931"/>
      <c r="CI109" s="931"/>
      <c r="CJ109" s="931"/>
      <c r="CK109" s="895" t="s">
        <v>405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403</v>
      </c>
      <c r="DH109" s="893"/>
      <c r="DI109" s="893"/>
      <c r="DJ109" s="893"/>
      <c r="DK109" s="894"/>
      <c r="DL109" s="895" t="s">
        <v>287</v>
      </c>
      <c r="DM109" s="893"/>
      <c r="DN109" s="893"/>
      <c r="DO109" s="893"/>
      <c r="DP109" s="894"/>
      <c r="DQ109" s="895" t="s">
        <v>286</v>
      </c>
      <c r="DR109" s="893"/>
      <c r="DS109" s="893"/>
      <c r="DT109" s="893"/>
      <c r="DU109" s="894"/>
      <c r="DV109" s="895" t="s">
        <v>404</v>
      </c>
      <c r="DW109" s="893"/>
      <c r="DX109" s="893"/>
      <c r="DY109" s="893"/>
      <c r="DZ109" s="924"/>
    </row>
    <row r="110" spans="1:131" s="199" customFormat="1" ht="26.25" customHeight="1" x14ac:dyDescent="0.15">
      <c r="A110" s="795" t="s">
        <v>406</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501891</v>
      </c>
      <c r="AB110" s="886"/>
      <c r="AC110" s="886"/>
      <c r="AD110" s="886"/>
      <c r="AE110" s="887"/>
      <c r="AF110" s="888">
        <v>503711</v>
      </c>
      <c r="AG110" s="886"/>
      <c r="AH110" s="886"/>
      <c r="AI110" s="886"/>
      <c r="AJ110" s="887"/>
      <c r="AK110" s="888">
        <v>515412</v>
      </c>
      <c r="AL110" s="886"/>
      <c r="AM110" s="886"/>
      <c r="AN110" s="886"/>
      <c r="AO110" s="887"/>
      <c r="AP110" s="889">
        <v>20.8</v>
      </c>
      <c r="AQ110" s="890"/>
      <c r="AR110" s="890"/>
      <c r="AS110" s="890"/>
      <c r="AT110" s="891"/>
      <c r="AU110" s="925" t="s">
        <v>61</v>
      </c>
      <c r="AV110" s="926"/>
      <c r="AW110" s="926"/>
      <c r="AX110" s="926"/>
      <c r="AY110" s="926"/>
      <c r="AZ110" s="851" t="s">
        <v>407</v>
      </c>
      <c r="BA110" s="796"/>
      <c r="BB110" s="796"/>
      <c r="BC110" s="796"/>
      <c r="BD110" s="796"/>
      <c r="BE110" s="796"/>
      <c r="BF110" s="796"/>
      <c r="BG110" s="796"/>
      <c r="BH110" s="796"/>
      <c r="BI110" s="796"/>
      <c r="BJ110" s="796"/>
      <c r="BK110" s="796"/>
      <c r="BL110" s="796"/>
      <c r="BM110" s="796"/>
      <c r="BN110" s="796"/>
      <c r="BO110" s="796"/>
      <c r="BP110" s="797"/>
      <c r="BQ110" s="852">
        <v>5009168</v>
      </c>
      <c r="BR110" s="833"/>
      <c r="BS110" s="833"/>
      <c r="BT110" s="833"/>
      <c r="BU110" s="833"/>
      <c r="BV110" s="833">
        <v>4851750</v>
      </c>
      <c r="BW110" s="833"/>
      <c r="BX110" s="833"/>
      <c r="BY110" s="833"/>
      <c r="BZ110" s="833"/>
      <c r="CA110" s="833">
        <v>4681170</v>
      </c>
      <c r="CB110" s="833"/>
      <c r="CC110" s="833"/>
      <c r="CD110" s="833"/>
      <c r="CE110" s="833"/>
      <c r="CF110" s="857">
        <v>189.1</v>
      </c>
      <c r="CG110" s="858"/>
      <c r="CH110" s="858"/>
      <c r="CI110" s="858"/>
      <c r="CJ110" s="858"/>
      <c r="CK110" s="921" t="s">
        <v>408</v>
      </c>
      <c r="CL110" s="807"/>
      <c r="CM110" s="882" t="s">
        <v>409</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111</v>
      </c>
      <c r="DH110" s="833"/>
      <c r="DI110" s="833"/>
      <c r="DJ110" s="833"/>
      <c r="DK110" s="833"/>
      <c r="DL110" s="833" t="s">
        <v>111</v>
      </c>
      <c r="DM110" s="833"/>
      <c r="DN110" s="833"/>
      <c r="DO110" s="833"/>
      <c r="DP110" s="833"/>
      <c r="DQ110" s="833" t="s">
        <v>111</v>
      </c>
      <c r="DR110" s="833"/>
      <c r="DS110" s="833"/>
      <c r="DT110" s="833"/>
      <c r="DU110" s="833"/>
      <c r="DV110" s="834" t="s">
        <v>111</v>
      </c>
      <c r="DW110" s="834"/>
      <c r="DX110" s="834"/>
      <c r="DY110" s="834"/>
      <c r="DZ110" s="835"/>
    </row>
    <row r="111" spans="1:131" s="199" customFormat="1" ht="26.25" customHeight="1" x14ac:dyDescent="0.15">
      <c r="A111" s="762" t="s">
        <v>410</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411</v>
      </c>
      <c r="BA111" s="738"/>
      <c r="BB111" s="738"/>
      <c r="BC111" s="738"/>
      <c r="BD111" s="738"/>
      <c r="BE111" s="738"/>
      <c r="BF111" s="738"/>
      <c r="BG111" s="738"/>
      <c r="BH111" s="738"/>
      <c r="BI111" s="738"/>
      <c r="BJ111" s="738"/>
      <c r="BK111" s="738"/>
      <c r="BL111" s="738"/>
      <c r="BM111" s="738"/>
      <c r="BN111" s="738"/>
      <c r="BO111" s="738"/>
      <c r="BP111" s="739"/>
      <c r="BQ111" s="804">
        <v>6997</v>
      </c>
      <c r="BR111" s="805"/>
      <c r="BS111" s="805"/>
      <c r="BT111" s="805"/>
      <c r="BU111" s="805"/>
      <c r="BV111" s="805">
        <v>6278</v>
      </c>
      <c r="BW111" s="805"/>
      <c r="BX111" s="805"/>
      <c r="BY111" s="805"/>
      <c r="BZ111" s="805"/>
      <c r="CA111" s="805">
        <v>5647</v>
      </c>
      <c r="CB111" s="805"/>
      <c r="CC111" s="805"/>
      <c r="CD111" s="805"/>
      <c r="CE111" s="805"/>
      <c r="CF111" s="866">
        <v>0.2</v>
      </c>
      <c r="CG111" s="867"/>
      <c r="CH111" s="867"/>
      <c r="CI111" s="867"/>
      <c r="CJ111" s="867"/>
      <c r="CK111" s="922"/>
      <c r="CL111" s="809"/>
      <c r="CM111" s="812" t="s">
        <v>412</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x14ac:dyDescent="0.15">
      <c r="A112" s="907" t="s">
        <v>413</v>
      </c>
      <c r="B112" s="908"/>
      <c r="C112" s="738" t="s">
        <v>414</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111</v>
      </c>
      <c r="AB112" s="768"/>
      <c r="AC112" s="768"/>
      <c r="AD112" s="768"/>
      <c r="AE112" s="769"/>
      <c r="AF112" s="770" t="s">
        <v>111</v>
      </c>
      <c r="AG112" s="768"/>
      <c r="AH112" s="768"/>
      <c r="AI112" s="768"/>
      <c r="AJ112" s="769"/>
      <c r="AK112" s="770" t="s">
        <v>111</v>
      </c>
      <c r="AL112" s="768"/>
      <c r="AM112" s="768"/>
      <c r="AN112" s="768"/>
      <c r="AO112" s="769"/>
      <c r="AP112" s="815" t="s">
        <v>111</v>
      </c>
      <c r="AQ112" s="816"/>
      <c r="AR112" s="816"/>
      <c r="AS112" s="816"/>
      <c r="AT112" s="817"/>
      <c r="AU112" s="927"/>
      <c r="AV112" s="928"/>
      <c r="AW112" s="928"/>
      <c r="AX112" s="928"/>
      <c r="AY112" s="928"/>
      <c r="AZ112" s="803" t="s">
        <v>415</v>
      </c>
      <c r="BA112" s="738"/>
      <c r="BB112" s="738"/>
      <c r="BC112" s="738"/>
      <c r="BD112" s="738"/>
      <c r="BE112" s="738"/>
      <c r="BF112" s="738"/>
      <c r="BG112" s="738"/>
      <c r="BH112" s="738"/>
      <c r="BI112" s="738"/>
      <c r="BJ112" s="738"/>
      <c r="BK112" s="738"/>
      <c r="BL112" s="738"/>
      <c r="BM112" s="738"/>
      <c r="BN112" s="738"/>
      <c r="BO112" s="738"/>
      <c r="BP112" s="739"/>
      <c r="BQ112" s="804">
        <v>2336641</v>
      </c>
      <c r="BR112" s="805"/>
      <c r="BS112" s="805"/>
      <c r="BT112" s="805"/>
      <c r="BU112" s="805"/>
      <c r="BV112" s="805">
        <v>2415119</v>
      </c>
      <c r="BW112" s="805"/>
      <c r="BX112" s="805"/>
      <c r="BY112" s="805"/>
      <c r="BZ112" s="805"/>
      <c r="CA112" s="805">
        <v>2441321</v>
      </c>
      <c r="CB112" s="805"/>
      <c r="CC112" s="805"/>
      <c r="CD112" s="805"/>
      <c r="CE112" s="805"/>
      <c r="CF112" s="866">
        <v>98.6</v>
      </c>
      <c r="CG112" s="867"/>
      <c r="CH112" s="867"/>
      <c r="CI112" s="867"/>
      <c r="CJ112" s="867"/>
      <c r="CK112" s="922"/>
      <c r="CL112" s="809"/>
      <c r="CM112" s="812" t="s">
        <v>416</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x14ac:dyDescent="0.15">
      <c r="A113" s="909"/>
      <c r="B113" s="910"/>
      <c r="C113" s="738" t="s">
        <v>417</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191792</v>
      </c>
      <c r="AB113" s="914"/>
      <c r="AC113" s="914"/>
      <c r="AD113" s="914"/>
      <c r="AE113" s="915"/>
      <c r="AF113" s="916">
        <v>178434</v>
      </c>
      <c r="AG113" s="914"/>
      <c r="AH113" s="914"/>
      <c r="AI113" s="914"/>
      <c r="AJ113" s="915"/>
      <c r="AK113" s="916">
        <v>181638</v>
      </c>
      <c r="AL113" s="914"/>
      <c r="AM113" s="914"/>
      <c r="AN113" s="914"/>
      <c r="AO113" s="915"/>
      <c r="AP113" s="917">
        <v>7.3</v>
      </c>
      <c r="AQ113" s="918"/>
      <c r="AR113" s="918"/>
      <c r="AS113" s="918"/>
      <c r="AT113" s="919"/>
      <c r="AU113" s="927"/>
      <c r="AV113" s="928"/>
      <c r="AW113" s="928"/>
      <c r="AX113" s="928"/>
      <c r="AY113" s="928"/>
      <c r="AZ113" s="803" t="s">
        <v>418</v>
      </c>
      <c r="BA113" s="738"/>
      <c r="BB113" s="738"/>
      <c r="BC113" s="738"/>
      <c r="BD113" s="738"/>
      <c r="BE113" s="738"/>
      <c r="BF113" s="738"/>
      <c r="BG113" s="738"/>
      <c r="BH113" s="738"/>
      <c r="BI113" s="738"/>
      <c r="BJ113" s="738"/>
      <c r="BK113" s="738"/>
      <c r="BL113" s="738"/>
      <c r="BM113" s="738"/>
      <c r="BN113" s="738"/>
      <c r="BO113" s="738"/>
      <c r="BP113" s="739"/>
      <c r="BQ113" s="804">
        <v>44835</v>
      </c>
      <c r="BR113" s="805"/>
      <c r="BS113" s="805"/>
      <c r="BT113" s="805"/>
      <c r="BU113" s="805"/>
      <c r="BV113" s="805">
        <v>32349</v>
      </c>
      <c r="BW113" s="805"/>
      <c r="BX113" s="805"/>
      <c r="BY113" s="805"/>
      <c r="BZ113" s="805"/>
      <c r="CA113" s="805">
        <v>21073</v>
      </c>
      <c r="CB113" s="805"/>
      <c r="CC113" s="805"/>
      <c r="CD113" s="805"/>
      <c r="CE113" s="805"/>
      <c r="CF113" s="866">
        <v>0.9</v>
      </c>
      <c r="CG113" s="867"/>
      <c r="CH113" s="867"/>
      <c r="CI113" s="867"/>
      <c r="CJ113" s="867"/>
      <c r="CK113" s="922"/>
      <c r="CL113" s="809"/>
      <c r="CM113" s="812" t="s">
        <v>419</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x14ac:dyDescent="0.15">
      <c r="A114" s="909"/>
      <c r="B114" s="910"/>
      <c r="C114" s="738" t="s">
        <v>420</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13453</v>
      </c>
      <c r="AB114" s="768"/>
      <c r="AC114" s="768"/>
      <c r="AD114" s="768"/>
      <c r="AE114" s="769"/>
      <c r="AF114" s="770">
        <v>12870</v>
      </c>
      <c r="AG114" s="768"/>
      <c r="AH114" s="768"/>
      <c r="AI114" s="768"/>
      <c r="AJ114" s="769"/>
      <c r="AK114" s="770">
        <v>11576</v>
      </c>
      <c r="AL114" s="768"/>
      <c r="AM114" s="768"/>
      <c r="AN114" s="768"/>
      <c r="AO114" s="769"/>
      <c r="AP114" s="815">
        <v>0.5</v>
      </c>
      <c r="AQ114" s="816"/>
      <c r="AR114" s="816"/>
      <c r="AS114" s="816"/>
      <c r="AT114" s="817"/>
      <c r="AU114" s="927"/>
      <c r="AV114" s="928"/>
      <c r="AW114" s="928"/>
      <c r="AX114" s="928"/>
      <c r="AY114" s="928"/>
      <c r="AZ114" s="803" t="s">
        <v>421</v>
      </c>
      <c r="BA114" s="738"/>
      <c r="BB114" s="738"/>
      <c r="BC114" s="738"/>
      <c r="BD114" s="738"/>
      <c r="BE114" s="738"/>
      <c r="BF114" s="738"/>
      <c r="BG114" s="738"/>
      <c r="BH114" s="738"/>
      <c r="BI114" s="738"/>
      <c r="BJ114" s="738"/>
      <c r="BK114" s="738"/>
      <c r="BL114" s="738"/>
      <c r="BM114" s="738"/>
      <c r="BN114" s="738"/>
      <c r="BO114" s="738"/>
      <c r="BP114" s="739"/>
      <c r="BQ114" s="804">
        <v>639605</v>
      </c>
      <c r="BR114" s="805"/>
      <c r="BS114" s="805"/>
      <c r="BT114" s="805"/>
      <c r="BU114" s="805"/>
      <c r="BV114" s="805">
        <v>583615</v>
      </c>
      <c r="BW114" s="805"/>
      <c r="BX114" s="805"/>
      <c r="BY114" s="805"/>
      <c r="BZ114" s="805"/>
      <c r="CA114" s="805">
        <v>574052</v>
      </c>
      <c r="CB114" s="805"/>
      <c r="CC114" s="805"/>
      <c r="CD114" s="805"/>
      <c r="CE114" s="805"/>
      <c r="CF114" s="866">
        <v>23.2</v>
      </c>
      <c r="CG114" s="867"/>
      <c r="CH114" s="867"/>
      <c r="CI114" s="867"/>
      <c r="CJ114" s="867"/>
      <c r="CK114" s="922"/>
      <c r="CL114" s="809"/>
      <c r="CM114" s="812" t="s">
        <v>422</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x14ac:dyDescent="0.15">
      <c r="A115" s="909"/>
      <c r="B115" s="910"/>
      <c r="C115" s="738" t="s">
        <v>423</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822</v>
      </c>
      <c r="AB115" s="914"/>
      <c r="AC115" s="914"/>
      <c r="AD115" s="914"/>
      <c r="AE115" s="915"/>
      <c r="AF115" s="916">
        <v>762</v>
      </c>
      <c r="AG115" s="914"/>
      <c r="AH115" s="914"/>
      <c r="AI115" s="914"/>
      <c r="AJ115" s="915"/>
      <c r="AK115" s="916">
        <v>669</v>
      </c>
      <c r="AL115" s="914"/>
      <c r="AM115" s="914"/>
      <c r="AN115" s="914"/>
      <c r="AO115" s="915"/>
      <c r="AP115" s="917">
        <v>0</v>
      </c>
      <c r="AQ115" s="918"/>
      <c r="AR115" s="918"/>
      <c r="AS115" s="918"/>
      <c r="AT115" s="919"/>
      <c r="AU115" s="927"/>
      <c r="AV115" s="928"/>
      <c r="AW115" s="928"/>
      <c r="AX115" s="928"/>
      <c r="AY115" s="928"/>
      <c r="AZ115" s="803" t="s">
        <v>424</v>
      </c>
      <c r="BA115" s="738"/>
      <c r="BB115" s="738"/>
      <c r="BC115" s="738"/>
      <c r="BD115" s="738"/>
      <c r="BE115" s="738"/>
      <c r="BF115" s="738"/>
      <c r="BG115" s="738"/>
      <c r="BH115" s="738"/>
      <c r="BI115" s="738"/>
      <c r="BJ115" s="738"/>
      <c r="BK115" s="738"/>
      <c r="BL115" s="738"/>
      <c r="BM115" s="738"/>
      <c r="BN115" s="738"/>
      <c r="BO115" s="738"/>
      <c r="BP115" s="739"/>
      <c r="BQ115" s="804" t="s">
        <v>111</v>
      </c>
      <c r="BR115" s="805"/>
      <c r="BS115" s="805"/>
      <c r="BT115" s="805"/>
      <c r="BU115" s="805"/>
      <c r="BV115" s="805" t="s">
        <v>111</v>
      </c>
      <c r="BW115" s="805"/>
      <c r="BX115" s="805"/>
      <c r="BY115" s="805"/>
      <c r="BZ115" s="805"/>
      <c r="CA115" s="805" t="s">
        <v>111</v>
      </c>
      <c r="CB115" s="805"/>
      <c r="CC115" s="805"/>
      <c r="CD115" s="805"/>
      <c r="CE115" s="805"/>
      <c r="CF115" s="866" t="s">
        <v>111</v>
      </c>
      <c r="CG115" s="867"/>
      <c r="CH115" s="867"/>
      <c r="CI115" s="867"/>
      <c r="CJ115" s="867"/>
      <c r="CK115" s="922"/>
      <c r="CL115" s="809"/>
      <c r="CM115" s="803" t="s">
        <v>425</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111</v>
      </c>
      <c r="DH115" s="768"/>
      <c r="DI115" s="768"/>
      <c r="DJ115" s="768"/>
      <c r="DK115" s="769"/>
      <c r="DL115" s="770" t="s">
        <v>111</v>
      </c>
      <c r="DM115" s="768"/>
      <c r="DN115" s="768"/>
      <c r="DO115" s="768"/>
      <c r="DP115" s="769"/>
      <c r="DQ115" s="770" t="s">
        <v>111</v>
      </c>
      <c r="DR115" s="768"/>
      <c r="DS115" s="768"/>
      <c r="DT115" s="768"/>
      <c r="DU115" s="769"/>
      <c r="DV115" s="815" t="s">
        <v>111</v>
      </c>
      <c r="DW115" s="816"/>
      <c r="DX115" s="816"/>
      <c r="DY115" s="816"/>
      <c r="DZ115" s="817"/>
    </row>
    <row r="116" spans="1:130" s="199" customFormat="1" ht="26.25" customHeight="1" x14ac:dyDescent="0.15">
      <c r="A116" s="911"/>
      <c r="B116" s="912"/>
      <c r="C116" s="871" t="s">
        <v>426</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36</v>
      </c>
      <c r="AB116" s="768"/>
      <c r="AC116" s="768"/>
      <c r="AD116" s="768"/>
      <c r="AE116" s="769"/>
      <c r="AF116" s="770">
        <v>29</v>
      </c>
      <c r="AG116" s="768"/>
      <c r="AH116" s="768"/>
      <c r="AI116" s="768"/>
      <c r="AJ116" s="769"/>
      <c r="AK116" s="770">
        <v>159</v>
      </c>
      <c r="AL116" s="768"/>
      <c r="AM116" s="768"/>
      <c r="AN116" s="768"/>
      <c r="AO116" s="769"/>
      <c r="AP116" s="815">
        <v>0</v>
      </c>
      <c r="AQ116" s="816"/>
      <c r="AR116" s="816"/>
      <c r="AS116" s="816"/>
      <c r="AT116" s="817"/>
      <c r="AU116" s="927"/>
      <c r="AV116" s="928"/>
      <c r="AW116" s="928"/>
      <c r="AX116" s="928"/>
      <c r="AY116" s="928"/>
      <c r="AZ116" s="854" t="s">
        <v>427</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428</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111</v>
      </c>
      <c r="DH116" s="768"/>
      <c r="DI116" s="768"/>
      <c r="DJ116" s="768"/>
      <c r="DK116" s="769"/>
      <c r="DL116" s="770" t="s">
        <v>111</v>
      </c>
      <c r="DM116" s="768"/>
      <c r="DN116" s="768"/>
      <c r="DO116" s="768"/>
      <c r="DP116" s="769"/>
      <c r="DQ116" s="770" t="s">
        <v>111</v>
      </c>
      <c r="DR116" s="768"/>
      <c r="DS116" s="768"/>
      <c r="DT116" s="768"/>
      <c r="DU116" s="769"/>
      <c r="DV116" s="815" t="s">
        <v>111</v>
      </c>
      <c r="DW116" s="816"/>
      <c r="DX116" s="816"/>
      <c r="DY116" s="816"/>
      <c r="DZ116" s="817"/>
    </row>
    <row r="117" spans="1:130" s="199" customFormat="1" ht="26.25" customHeight="1" x14ac:dyDescent="0.15">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429</v>
      </c>
      <c r="Z117" s="894"/>
      <c r="AA117" s="899">
        <v>707994</v>
      </c>
      <c r="AB117" s="900"/>
      <c r="AC117" s="900"/>
      <c r="AD117" s="900"/>
      <c r="AE117" s="901"/>
      <c r="AF117" s="902">
        <v>695806</v>
      </c>
      <c r="AG117" s="900"/>
      <c r="AH117" s="900"/>
      <c r="AI117" s="900"/>
      <c r="AJ117" s="901"/>
      <c r="AK117" s="902">
        <v>709454</v>
      </c>
      <c r="AL117" s="900"/>
      <c r="AM117" s="900"/>
      <c r="AN117" s="900"/>
      <c r="AO117" s="901"/>
      <c r="AP117" s="903"/>
      <c r="AQ117" s="904"/>
      <c r="AR117" s="904"/>
      <c r="AS117" s="904"/>
      <c r="AT117" s="905"/>
      <c r="AU117" s="927"/>
      <c r="AV117" s="928"/>
      <c r="AW117" s="928"/>
      <c r="AX117" s="928"/>
      <c r="AY117" s="928"/>
      <c r="AZ117" s="854" t="s">
        <v>430</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431</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x14ac:dyDescent="0.15">
      <c r="A118" s="892" t="s">
        <v>405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403</v>
      </c>
      <c r="AB118" s="893"/>
      <c r="AC118" s="893"/>
      <c r="AD118" s="893"/>
      <c r="AE118" s="894"/>
      <c r="AF118" s="895" t="s">
        <v>287</v>
      </c>
      <c r="AG118" s="893"/>
      <c r="AH118" s="893"/>
      <c r="AI118" s="893"/>
      <c r="AJ118" s="894"/>
      <c r="AK118" s="895" t="s">
        <v>286</v>
      </c>
      <c r="AL118" s="893"/>
      <c r="AM118" s="893"/>
      <c r="AN118" s="893"/>
      <c r="AO118" s="894"/>
      <c r="AP118" s="896" t="s">
        <v>404</v>
      </c>
      <c r="AQ118" s="897"/>
      <c r="AR118" s="897"/>
      <c r="AS118" s="897"/>
      <c r="AT118" s="898"/>
      <c r="AU118" s="927"/>
      <c r="AV118" s="928"/>
      <c r="AW118" s="928"/>
      <c r="AX118" s="928"/>
      <c r="AY118" s="928"/>
      <c r="AZ118" s="870" t="s">
        <v>432</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433</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x14ac:dyDescent="0.15">
      <c r="A119" s="806" t="s">
        <v>408</v>
      </c>
      <c r="B119" s="807"/>
      <c r="C119" s="882" t="s">
        <v>409</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434</v>
      </c>
      <c r="BP119" s="869"/>
      <c r="BQ119" s="873">
        <v>8037246</v>
      </c>
      <c r="BR119" s="836"/>
      <c r="BS119" s="836"/>
      <c r="BT119" s="836"/>
      <c r="BU119" s="836"/>
      <c r="BV119" s="836">
        <v>7889111</v>
      </c>
      <c r="BW119" s="836"/>
      <c r="BX119" s="836"/>
      <c r="BY119" s="836"/>
      <c r="BZ119" s="836"/>
      <c r="CA119" s="836">
        <v>7723263</v>
      </c>
      <c r="CB119" s="836"/>
      <c r="CC119" s="836"/>
      <c r="CD119" s="836"/>
      <c r="CE119" s="836"/>
      <c r="CF119" s="734"/>
      <c r="CG119" s="735"/>
      <c r="CH119" s="735"/>
      <c r="CI119" s="735"/>
      <c r="CJ119" s="825"/>
      <c r="CK119" s="923"/>
      <c r="CL119" s="811"/>
      <c r="CM119" s="829" t="s">
        <v>435</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6997</v>
      </c>
      <c r="DH119" s="751"/>
      <c r="DI119" s="751"/>
      <c r="DJ119" s="751"/>
      <c r="DK119" s="752"/>
      <c r="DL119" s="753">
        <v>6278</v>
      </c>
      <c r="DM119" s="751"/>
      <c r="DN119" s="751"/>
      <c r="DO119" s="751"/>
      <c r="DP119" s="752"/>
      <c r="DQ119" s="753">
        <v>5647</v>
      </c>
      <c r="DR119" s="751"/>
      <c r="DS119" s="751"/>
      <c r="DT119" s="751"/>
      <c r="DU119" s="752"/>
      <c r="DV119" s="839">
        <v>0.2</v>
      </c>
      <c r="DW119" s="840"/>
      <c r="DX119" s="840"/>
      <c r="DY119" s="840"/>
      <c r="DZ119" s="841"/>
    </row>
    <row r="120" spans="1:130" s="199" customFormat="1" ht="26.25" customHeight="1" x14ac:dyDescent="0.15">
      <c r="A120" s="808"/>
      <c r="B120" s="809"/>
      <c r="C120" s="812" t="s">
        <v>412</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436</v>
      </c>
      <c r="AV120" s="875"/>
      <c r="AW120" s="875"/>
      <c r="AX120" s="875"/>
      <c r="AY120" s="876"/>
      <c r="AZ120" s="851" t="s">
        <v>437</v>
      </c>
      <c r="BA120" s="796"/>
      <c r="BB120" s="796"/>
      <c r="BC120" s="796"/>
      <c r="BD120" s="796"/>
      <c r="BE120" s="796"/>
      <c r="BF120" s="796"/>
      <c r="BG120" s="796"/>
      <c r="BH120" s="796"/>
      <c r="BI120" s="796"/>
      <c r="BJ120" s="796"/>
      <c r="BK120" s="796"/>
      <c r="BL120" s="796"/>
      <c r="BM120" s="796"/>
      <c r="BN120" s="796"/>
      <c r="BO120" s="796"/>
      <c r="BP120" s="797"/>
      <c r="BQ120" s="852">
        <v>1852244</v>
      </c>
      <c r="BR120" s="833"/>
      <c r="BS120" s="833"/>
      <c r="BT120" s="833"/>
      <c r="BU120" s="833"/>
      <c r="BV120" s="833">
        <v>2022532</v>
      </c>
      <c r="BW120" s="833"/>
      <c r="BX120" s="833"/>
      <c r="BY120" s="833"/>
      <c r="BZ120" s="833"/>
      <c r="CA120" s="833">
        <v>1861301</v>
      </c>
      <c r="CB120" s="833"/>
      <c r="CC120" s="833"/>
      <c r="CD120" s="833"/>
      <c r="CE120" s="833"/>
      <c r="CF120" s="857">
        <v>75.2</v>
      </c>
      <c r="CG120" s="858"/>
      <c r="CH120" s="858"/>
      <c r="CI120" s="858"/>
      <c r="CJ120" s="858"/>
      <c r="CK120" s="859" t="s">
        <v>438</v>
      </c>
      <c r="CL120" s="843"/>
      <c r="CM120" s="843"/>
      <c r="CN120" s="843"/>
      <c r="CO120" s="844"/>
      <c r="CP120" s="863" t="s">
        <v>387</v>
      </c>
      <c r="CQ120" s="864"/>
      <c r="CR120" s="864"/>
      <c r="CS120" s="864"/>
      <c r="CT120" s="864"/>
      <c r="CU120" s="864"/>
      <c r="CV120" s="864"/>
      <c r="CW120" s="864"/>
      <c r="CX120" s="864"/>
      <c r="CY120" s="864"/>
      <c r="CZ120" s="864"/>
      <c r="DA120" s="864"/>
      <c r="DB120" s="864"/>
      <c r="DC120" s="864"/>
      <c r="DD120" s="864"/>
      <c r="DE120" s="864"/>
      <c r="DF120" s="865"/>
      <c r="DG120" s="852">
        <v>1631771</v>
      </c>
      <c r="DH120" s="833"/>
      <c r="DI120" s="833"/>
      <c r="DJ120" s="833"/>
      <c r="DK120" s="833"/>
      <c r="DL120" s="833">
        <v>1660605</v>
      </c>
      <c r="DM120" s="833"/>
      <c r="DN120" s="833"/>
      <c r="DO120" s="833"/>
      <c r="DP120" s="833"/>
      <c r="DQ120" s="833">
        <v>1680752</v>
      </c>
      <c r="DR120" s="833"/>
      <c r="DS120" s="833"/>
      <c r="DT120" s="833"/>
      <c r="DU120" s="833"/>
      <c r="DV120" s="834">
        <v>67.900000000000006</v>
      </c>
      <c r="DW120" s="834"/>
      <c r="DX120" s="834"/>
      <c r="DY120" s="834"/>
      <c r="DZ120" s="835"/>
    </row>
    <row r="121" spans="1:130" s="199" customFormat="1" ht="26.25" customHeight="1" x14ac:dyDescent="0.15">
      <c r="A121" s="808"/>
      <c r="B121" s="809"/>
      <c r="C121" s="854" t="s">
        <v>439</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440</v>
      </c>
      <c r="BA121" s="738"/>
      <c r="BB121" s="738"/>
      <c r="BC121" s="738"/>
      <c r="BD121" s="738"/>
      <c r="BE121" s="738"/>
      <c r="BF121" s="738"/>
      <c r="BG121" s="738"/>
      <c r="BH121" s="738"/>
      <c r="BI121" s="738"/>
      <c r="BJ121" s="738"/>
      <c r="BK121" s="738"/>
      <c r="BL121" s="738"/>
      <c r="BM121" s="738"/>
      <c r="BN121" s="738"/>
      <c r="BO121" s="738"/>
      <c r="BP121" s="739"/>
      <c r="BQ121" s="804">
        <v>234554</v>
      </c>
      <c r="BR121" s="805"/>
      <c r="BS121" s="805"/>
      <c r="BT121" s="805"/>
      <c r="BU121" s="805"/>
      <c r="BV121" s="805">
        <v>195009</v>
      </c>
      <c r="BW121" s="805"/>
      <c r="BX121" s="805"/>
      <c r="BY121" s="805"/>
      <c r="BZ121" s="805"/>
      <c r="CA121" s="805">
        <v>161442</v>
      </c>
      <c r="CB121" s="805"/>
      <c r="CC121" s="805"/>
      <c r="CD121" s="805"/>
      <c r="CE121" s="805"/>
      <c r="CF121" s="866">
        <v>6.5</v>
      </c>
      <c r="CG121" s="867"/>
      <c r="CH121" s="867"/>
      <c r="CI121" s="867"/>
      <c r="CJ121" s="867"/>
      <c r="CK121" s="860"/>
      <c r="CL121" s="846"/>
      <c r="CM121" s="846"/>
      <c r="CN121" s="846"/>
      <c r="CO121" s="847"/>
      <c r="CP121" s="826" t="s">
        <v>388</v>
      </c>
      <c r="CQ121" s="827"/>
      <c r="CR121" s="827"/>
      <c r="CS121" s="827"/>
      <c r="CT121" s="827"/>
      <c r="CU121" s="827"/>
      <c r="CV121" s="827"/>
      <c r="CW121" s="827"/>
      <c r="CX121" s="827"/>
      <c r="CY121" s="827"/>
      <c r="CZ121" s="827"/>
      <c r="DA121" s="827"/>
      <c r="DB121" s="827"/>
      <c r="DC121" s="827"/>
      <c r="DD121" s="827"/>
      <c r="DE121" s="827"/>
      <c r="DF121" s="828"/>
      <c r="DG121" s="804">
        <v>462652</v>
      </c>
      <c r="DH121" s="805"/>
      <c r="DI121" s="805"/>
      <c r="DJ121" s="805"/>
      <c r="DK121" s="805"/>
      <c r="DL121" s="805">
        <v>494251</v>
      </c>
      <c r="DM121" s="805"/>
      <c r="DN121" s="805"/>
      <c r="DO121" s="805"/>
      <c r="DP121" s="805"/>
      <c r="DQ121" s="805">
        <v>476211</v>
      </c>
      <c r="DR121" s="805"/>
      <c r="DS121" s="805"/>
      <c r="DT121" s="805"/>
      <c r="DU121" s="805"/>
      <c r="DV121" s="782">
        <v>19.2</v>
      </c>
      <c r="DW121" s="782"/>
      <c r="DX121" s="782"/>
      <c r="DY121" s="782"/>
      <c r="DZ121" s="783"/>
    </row>
    <row r="122" spans="1:130" s="199" customFormat="1" ht="26.25" customHeight="1" x14ac:dyDescent="0.15">
      <c r="A122" s="808"/>
      <c r="B122" s="809"/>
      <c r="C122" s="812" t="s">
        <v>422</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441</v>
      </c>
      <c r="BA122" s="871"/>
      <c r="BB122" s="871"/>
      <c r="BC122" s="871"/>
      <c r="BD122" s="871"/>
      <c r="BE122" s="871"/>
      <c r="BF122" s="871"/>
      <c r="BG122" s="871"/>
      <c r="BH122" s="871"/>
      <c r="BI122" s="871"/>
      <c r="BJ122" s="871"/>
      <c r="BK122" s="871"/>
      <c r="BL122" s="871"/>
      <c r="BM122" s="871"/>
      <c r="BN122" s="871"/>
      <c r="BO122" s="871"/>
      <c r="BP122" s="872"/>
      <c r="BQ122" s="873">
        <v>4827409</v>
      </c>
      <c r="BR122" s="836"/>
      <c r="BS122" s="836"/>
      <c r="BT122" s="836"/>
      <c r="BU122" s="836"/>
      <c r="BV122" s="836">
        <v>4670054</v>
      </c>
      <c r="BW122" s="836"/>
      <c r="BX122" s="836"/>
      <c r="BY122" s="836"/>
      <c r="BZ122" s="836"/>
      <c r="CA122" s="836">
        <v>4488358</v>
      </c>
      <c r="CB122" s="836"/>
      <c r="CC122" s="836"/>
      <c r="CD122" s="836"/>
      <c r="CE122" s="836"/>
      <c r="CF122" s="837">
        <v>181.3</v>
      </c>
      <c r="CG122" s="838"/>
      <c r="CH122" s="838"/>
      <c r="CI122" s="838"/>
      <c r="CJ122" s="838"/>
      <c r="CK122" s="860"/>
      <c r="CL122" s="846"/>
      <c r="CM122" s="846"/>
      <c r="CN122" s="846"/>
      <c r="CO122" s="847"/>
      <c r="CP122" s="826" t="s">
        <v>385</v>
      </c>
      <c r="CQ122" s="827"/>
      <c r="CR122" s="827"/>
      <c r="CS122" s="827"/>
      <c r="CT122" s="827"/>
      <c r="CU122" s="827"/>
      <c r="CV122" s="827"/>
      <c r="CW122" s="827"/>
      <c r="CX122" s="827"/>
      <c r="CY122" s="827"/>
      <c r="CZ122" s="827"/>
      <c r="DA122" s="827"/>
      <c r="DB122" s="827"/>
      <c r="DC122" s="827"/>
      <c r="DD122" s="827"/>
      <c r="DE122" s="827"/>
      <c r="DF122" s="828"/>
      <c r="DG122" s="804">
        <v>239375</v>
      </c>
      <c r="DH122" s="805"/>
      <c r="DI122" s="805"/>
      <c r="DJ122" s="805"/>
      <c r="DK122" s="805"/>
      <c r="DL122" s="805">
        <v>256599</v>
      </c>
      <c r="DM122" s="805"/>
      <c r="DN122" s="805"/>
      <c r="DO122" s="805"/>
      <c r="DP122" s="805"/>
      <c r="DQ122" s="805">
        <v>273494</v>
      </c>
      <c r="DR122" s="805"/>
      <c r="DS122" s="805"/>
      <c r="DT122" s="805"/>
      <c r="DU122" s="805"/>
      <c r="DV122" s="782">
        <v>11</v>
      </c>
      <c r="DW122" s="782"/>
      <c r="DX122" s="782"/>
      <c r="DY122" s="782"/>
      <c r="DZ122" s="783"/>
    </row>
    <row r="123" spans="1:130" s="199" customFormat="1" ht="26.25" customHeight="1" x14ac:dyDescent="0.15">
      <c r="A123" s="808"/>
      <c r="B123" s="809"/>
      <c r="C123" s="812" t="s">
        <v>428</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111</v>
      </c>
      <c r="AB123" s="768"/>
      <c r="AC123" s="768"/>
      <c r="AD123" s="768"/>
      <c r="AE123" s="769"/>
      <c r="AF123" s="770" t="s">
        <v>111</v>
      </c>
      <c r="AG123" s="768"/>
      <c r="AH123" s="768"/>
      <c r="AI123" s="768"/>
      <c r="AJ123" s="769"/>
      <c r="AK123" s="770" t="s">
        <v>111</v>
      </c>
      <c r="AL123" s="768"/>
      <c r="AM123" s="768"/>
      <c r="AN123" s="768"/>
      <c r="AO123" s="769"/>
      <c r="AP123" s="815" t="s">
        <v>111</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442</v>
      </c>
      <c r="BP123" s="869"/>
      <c r="BQ123" s="823">
        <v>6914207</v>
      </c>
      <c r="BR123" s="824"/>
      <c r="BS123" s="824"/>
      <c r="BT123" s="824"/>
      <c r="BU123" s="824"/>
      <c r="BV123" s="824">
        <v>6887595</v>
      </c>
      <c r="BW123" s="824"/>
      <c r="BX123" s="824"/>
      <c r="BY123" s="824"/>
      <c r="BZ123" s="824"/>
      <c r="CA123" s="824">
        <v>6511101</v>
      </c>
      <c r="CB123" s="824"/>
      <c r="CC123" s="824"/>
      <c r="CD123" s="824"/>
      <c r="CE123" s="824"/>
      <c r="CF123" s="734"/>
      <c r="CG123" s="735"/>
      <c r="CH123" s="735"/>
      <c r="CI123" s="735"/>
      <c r="CJ123" s="825"/>
      <c r="CK123" s="860"/>
      <c r="CL123" s="846"/>
      <c r="CM123" s="846"/>
      <c r="CN123" s="846"/>
      <c r="CO123" s="847"/>
      <c r="CP123" s="826" t="s">
        <v>383</v>
      </c>
      <c r="CQ123" s="827"/>
      <c r="CR123" s="827"/>
      <c r="CS123" s="827"/>
      <c r="CT123" s="827"/>
      <c r="CU123" s="827"/>
      <c r="CV123" s="827"/>
      <c r="CW123" s="827"/>
      <c r="CX123" s="827"/>
      <c r="CY123" s="827"/>
      <c r="CZ123" s="827"/>
      <c r="DA123" s="827"/>
      <c r="DB123" s="827"/>
      <c r="DC123" s="827"/>
      <c r="DD123" s="827"/>
      <c r="DE123" s="827"/>
      <c r="DF123" s="828"/>
      <c r="DG123" s="767">
        <v>2843</v>
      </c>
      <c r="DH123" s="768"/>
      <c r="DI123" s="768"/>
      <c r="DJ123" s="768"/>
      <c r="DK123" s="769"/>
      <c r="DL123" s="770">
        <v>3664</v>
      </c>
      <c r="DM123" s="768"/>
      <c r="DN123" s="768"/>
      <c r="DO123" s="768"/>
      <c r="DP123" s="769"/>
      <c r="DQ123" s="770">
        <v>10864</v>
      </c>
      <c r="DR123" s="768"/>
      <c r="DS123" s="768"/>
      <c r="DT123" s="768"/>
      <c r="DU123" s="769"/>
      <c r="DV123" s="815">
        <v>0.4</v>
      </c>
      <c r="DW123" s="816"/>
      <c r="DX123" s="816"/>
      <c r="DY123" s="816"/>
      <c r="DZ123" s="817"/>
    </row>
    <row r="124" spans="1:130" s="199" customFormat="1" ht="26.25" customHeight="1" thickBot="1" x14ac:dyDescent="0.2">
      <c r="A124" s="808"/>
      <c r="B124" s="809"/>
      <c r="C124" s="812" t="s">
        <v>431</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443</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46.7</v>
      </c>
      <c r="BR124" s="822"/>
      <c r="BS124" s="822"/>
      <c r="BT124" s="822"/>
      <c r="BU124" s="822"/>
      <c r="BV124" s="822">
        <v>39.9</v>
      </c>
      <c r="BW124" s="822"/>
      <c r="BX124" s="822"/>
      <c r="BY124" s="822"/>
      <c r="BZ124" s="822"/>
      <c r="CA124" s="822">
        <v>48.9</v>
      </c>
      <c r="CB124" s="822"/>
      <c r="CC124" s="822"/>
      <c r="CD124" s="822"/>
      <c r="CE124" s="822"/>
      <c r="CF124" s="712"/>
      <c r="CG124" s="713"/>
      <c r="CH124" s="713"/>
      <c r="CI124" s="713"/>
      <c r="CJ124" s="853"/>
      <c r="CK124" s="861"/>
      <c r="CL124" s="861"/>
      <c r="CM124" s="861"/>
      <c r="CN124" s="861"/>
      <c r="CO124" s="862"/>
      <c r="CP124" s="826" t="s">
        <v>444</v>
      </c>
      <c r="CQ124" s="827"/>
      <c r="CR124" s="827"/>
      <c r="CS124" s="827"/>
      <c r="CT124" s="827"/>
      <c r="CU124" s="827"/>
      <c r="CV124" s="827"/>
      <c r="CW124" s="827"/>
      <c r="CX124" s="827"/>
      <c r="CY124" s="827"/>
      <c r="CZ124" s="827"/>
      <c r="DA124" s="827"/>
      <c r="DB124" s="827"/>
      <c r="DC124" s="827"/>
      <c r="DD124" s="827"/>
      <c r="DE124" s="827"/>
      <c r="DF124" s="828"/>
      <c r="DG124" s="750" t="s">
        <v>111</v>
      </c>
      <c r="DH124" s="751"/>
      <c r="DI124" s="751"/>
      <c r="DJ124" s="751"/>
      <c r="DK124" s="752"/>
      <c r="DL124" s="753" t="s">
        <v>111</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x14ac:dyDescent="0.15">
      <c r="A125" s="808"/>
      <c r="B125" s="809"/>
      <c r="C125" s="812" t="s">
        <v>433</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445</v>
      </c>
      <c r="CL125" s="843"/>
      <c r="CM125" s="843"/>
      <c r="CN125" s="843"/>
      <c r="CO125" s="844"/>
      <c r="CP125" s="851" t="s">
        <v>446</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x14ac:dyDescent="0.2">
      <c r="A126" s="808"/>
      <c r="B126" s="809"/>
      <c r="C126" s="812" t="s">
        <v>435</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769</v>
      </c>
      <c r="AB126" s="768"/>
      <c r="AC126" s="768"/>
      <c r="AD126" s="768"/>
      <c r="AE126" s="769"/>
      <c r="AF126" s="770">
        <v>719</v>
      </c>
      <c r="AG126" s="768"/>
      <c r="AH126" s="768"/>
      <c r="AI126" s="768"/>
      <c r="AJ126" s="769"/>
      <c r="AK126" s="770">
        <v>631</v>
      </c>
      <c r="AL126" s="768"/>
      <c r="AM126" s="768"/>
      <c r="AN126" s="768"/>
      <c r="AO126" s="769"/>
      <c r="AP126" s="815">
        <v>0</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447</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x14ac:dyDescent="0.15">
      <c r="A127" s="810"/>
      <c r="B127" s="811"/>
      <c r="C127" s="829" t="s">
        <v>448</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53</v>
      </c>
      <c r="AB127" s="768"/>
      <c r="AC127" s="768"/>
      <c r="AD127" s="768"/>
      <c r="AE127" s="769"/>
      <c r="AF127" s="770">
        <v>43</v>
      </c>
      <c r="AG127" s="768"/>
      <c r="AH127" s="768"/>
      <c r="AI127" s="768"/>
      <c r="AJ127" s="769"/>
      <c r="AK127" s="770">
        <v>38</v>
      </c>
      <c r="AL127" s="768"/>
      <c r="AM127" s="768"/>
      <c r="AN127" s="768"/>
      <c r="AO127" s="769"/>
      <c r="AP127" s="815">
        <v>0</v>
      </c>
      <c r="AQ127" s="816"/>
      <c r="AR127" s="816"/>
      <c r="AS127" s="816"/>
      <c r="AT127" s="817"/>
      <c r="AU127" s="235"/>
      <c r="AV127" s="235"/>
      <c r="AW127" s="235"/>
      <c r="AX127" s="832" t="s">
        <v>449</v>
      </c>
      <c r="AY127" s="800"/>
      <c r="AZ127" s="800"/>
      <c r="BA127" s="800"/>
      <c r="BB127" s="800"/>
      <c r="BC127" s="800"/>
      <c r="BD127" s="800"/>
      <c r="BE127" s="801"/>
      <c r="BF127" s="799" t="s">
        <v>450</v>
      </c>
      <c r="BG127" s="800"/>
      <c r="BH127" s="800"/>
      <c r="BI127" s="800"/>
      <c r="BJ127" s="800"/>
      <c r="BK127" s="800"/>
      <c r="BL127" s="801"/>
      <c r="BM127" s="799" t="s">
        <v>451</v>
      </c>
      <c r="BN127" s="800"/>
      <c r="BO127" s="800"/>
      <c r="BP127" s="800"/>
      <c r="BQ127" s="800"/>
      <c r="BR127" s="800"/>
      <c r="BS127" s="801"/>
      <c r="BT127" s="799" t="s">
        <v>452</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453</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x14ac:dyDescent="0.2">
      <c r="A128" s="784" t="s">
        <v>454</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455</v>
      </c>
      <c r="X128" s="786"/>
      <c r="Y128" s="786"/>
      <c r="Z128" s="787"/>
      <c r="AA128" s="788">
        <v>22895</v>
      </c>
      <c r="AB128" s="789"/>
      <c r="AC128" s="789"/>
      <c r="AD128" s="789"/>
      <c r="AE128" s="790"/>
      <c r="AF128" s="791">
        <v>22161</v>
      </c>
      <c r="AG128" s="789"/>
      <c r="AH128" s="789"/>
      <c r="AI128" s="789"/>
      <c r="AJ128" s="790"/>
      <c r="AK128" s="791">
        <v>21637</v>
      </c>
      <c r="AL128" s="789"/>
      <c r="AM128" s="789"/>
      <c r="AN128" s="789"/>
      <c r="AO128" s="790"/>
      <c r="AP128" s="792"/>
      <c r="AQ128" s="793"/>
      <c r="AR128" s="793"/>
      <c r="AS128" s="793"/>
      <c r="AT128" s="794"/>
      <c r="AU128" s="235"/>
      <c r="AV128" s="235"/>
      <c r="AW128" s="235"/>
      <c r="AX128" s="795" t="s">
        <v>456</v>
      </c>
      <c r="AY128" s="796"/>
      <c r="AZ128" s="796"/>
      <c r="BA128" s="796"/>
      <c r="BB128" s="796"/>
      <c r="BC128" s="796"/>
      <c r="BD128" s="796"/>
      <c r="BE128" s="797"/>
      <c r="BF128" s="774" t="s">
        <v>111</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457</v>
      </c>
      <c r="CQ128" s="716"/>
      <c r="CR128" s="716"/>
      <c r="CS128" s="716"/>
      <c r="CT128" s="716"/>
      <c r="CU128" s="716"/>
      <c r="CV128" s="716"/>
      <c r="CW128" s="716"/>
      <c r="CX128" s="716"/>
      <c r="CY128" s="716"/>
      <c r="CZ128" s="716"/>
      <c r="DA128" s="716"/>
      <c r="DB128" s="716"/>
      <c r="DC128" s="716"/>
      <c r="DD128" s="716"/>
      <c r="DE128" s="716"/>
      <c r="DF128" s="717"/>
      <c r="DG128" s="778" t="s">
        <v>111</v>
      </c>
      <c r="DH128" s="779"/>
      <c r="DI128" s="779"/>
      <c r="DJ128" s="779"/>
      <c r="DK128" s="779"/>
      <c r="DL128" s="779" t="s">
        <v>111</v>
      </c>
      <c r="DM128" s="779"/>
      <c r="DN128" s="779"/>
      <c r="DO128" s="779"/>
      <c r="DP128" s="779"/>
      <c r="DQ128" s="779" t="s">
        <v>111</v>
      </c>
      <c r="DR128" s="779"/>
      <c r="DS128" s="779"/>
      <c r="DT128" s="779"/>
      <c r="DU128" s="779"/>
      <c r="DV128" s="780" t="s">
        <v>111</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458</v>
      </c>
      <c r="X129" s="765"/>
      <c r="Y129" s="765"/>
      <c r="Z129" s="766"/>
      <c r="AA129" s="767">
        <v>2865835</v>
      </c>
      <c r="AB129" s="768"/>
      <c r="AC129" s="768"/>
      <c r="AD129" s="768"/>
      <c r="AE129" s="769"/>
      <c r="AF129" s="770">
        <v>2958398</v>
      </c>
      <c r="AG129" s="768"/>
      <c r="AH129" s="768"/>
      <c r="AI129" s="768"/>
      <c r="AJ129" s="769"/>
      <c r="AK129" s="770">
        <v>2920233</v>
      </c>
      <c r="AL129" s="768"/>
      <c r="AM129" s="768"/>
      <c r="AN129" s="768"/>
      <c r="AO129" s="769"/>
      <c r="AP129" s="771"/>
      <c r="AQ129" s="772"/>
      <c r="AR129" s="772"/>
      <c r="AS129" s="772"/>
      <c r="AT129" s="773"/>
      <c r="AU129" s="237"/>
      <c r="AV129" s="237"/>
      <c r="AW129" s="237"/>
      <c r="AX129" s="737" t="s">
        <v>459</v>
      </c>
      <c r="AY129" s="738"/>
      <c r="AZ129" s="738"/>
      <c r="BA129" s="738"/>
      <c r="BB129" s="738"/>
      <c r="BC129" s="738"/>
      <c r="BD129" s="738"/>
      <c r="BE129" s="739"/>
      <c r="BF129" s="757" t="s">
        <v>111</v>
      </c>
      <c r="BG129" s="758"/>
      <c r="BH129" s="758"/>
      <c r="BI129" s="758"/>
      <c r="BJ129" s="758"/>
      <c r="BK129" s="758"/>
      <c r="BL129" s="759"/>
      <c r="BM129" s="757">
        <v>20</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460</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461</v>
      </c>
      <c r="X130" s="765"/>
      <c r="Y130" s="765"/>
      <c r="Z130" s="766"/>
      <c r="AA130" s="767">
        <v>462062</v>
      </c>
      <c r="AB130" s="768"/>
      <c r="AC130" s="768"/>
      <c r="AD130" s="768"/>
      <c r="AE130" s="769"/>
      <c r="AF130" s="770">
        <v>452820</v>
      </c>
      <c r="AG130" s="768"/>
      <c r="AH130" s="768"/>
      <c r="AI130" s="768"/>
      <c r="AJ130" s="769"/>
      <c r="AK130" s="770">
        <v>444874</v>
      </c>
      <c r="AL130" s="768"/>
      <c r="AM130" s="768"/>
      <c r="AN130" s="768"/>
      <c r="AO130" s="769"/>
      <c r="AP130" s="771"/>
      <c r="AQ130" s="772"/>
      <c r="AR130" s="772"/>
      <c r="AS130" s="772"/>
      <c r="AT130" s="773"/>
      <c r="AU130" s="237"/>
      <c r="AV130" s="237"/>
      <c r="AW130" s="237"/>
      <c r="AX130" s="737" t="s">
        <v>462</v>
      </c>
      <c r="AY130" s="738"/>
      <c r="AZ130" s="738"/>
      <c r="BA130" s="738"/>
      <c r="BB130" s="738"/>
      <c r="BC130" s="738"/>
      <c r="BD130" s="738"/>
      <c r="BE130" s="739"/>
      <c r="BF130" s="740">
        <v>9.3000000000000007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463</v>
      </c>
      <c r="X131" s="748"/>
      <c r="Y131" s="748"/>
      <c r="Z131" s="749"/>
      <c r="AA131" s="750">
        <v>2403773</v>
      </c>
      <c r="AB131" s="751"/>
      <c r="AC131" s="751"/>
      <c r="AD131" s="751"/>
      <c r="AE131" s="752"/>
      <c r="AF131" s="753">
        <v>2505578</v>
      </c>
      <c r="AG131" s="751"/>
      <c r="AH131" s="751"/>
      <c r="AI131" s="751"/>
      <c r="AJ131" s="752"/>
      <c r="AK131" s="753">
        <v>2475359</v>
      </c>
      <c r="AL131" s="751"/>
      <c r="AM131" s="751"/>
      <c r="AN131" s="751"/>
      <c r="AO131" s="752"/>
      <c r="AP131" s="754"/>
      <c r="AQ131" s="755"/>
      <c r="AR131" s="755"/>
      <c r="AS131" s="755"/>
      <c r="AT131" s="756"/>
      <c r="AU131" s="237"/>
      <c r="AV131" s="237"/>
      <c r="AW131" s="237"/>
      <c r="AX131" s="715" t="s">
        <v>464</v>
      </c>
      <c r="AY131" s="716"/>
      <c r="AZ131" s="716"/>
      <c r="BA131" s="716"/>
      <c r="BB131" s="716"/>
      <c r="BC131" s="716"/>
      <c r="BD131" s="716"/>
      <c r="BE131" s="717"/>
      <c r="BF131" s="718">
        <v>48.9</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465</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466</v>
      </c>
      <c r="W132" s="728"/>
      <c r="X132" s="728"/>
      <c r="Y132" s="728"/>
      <c r="Z132" s="729"/>
      <c r="AA132" s="730">
        <v>9.2786215670000001</v>
      </c>
      <c r="AB132" s="731"/>
      <c r="AC132" s="731"/>
      <c r="AD132" s="731"/>
      <c r="AE132" s="732"/>
      <c r="AF132" s="733">
        <v>8.8133356850000002</v>
      </c>
      <c r="AG132" s="731"/>
      <c r="AH132" s="731"/>
      <c r="AI132" s="731"/>
      <c r="AJ132" s="732"/>
      <c r="AK132" s="733">
        <v>9.8144551960000008</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467</v>
      </c>
      <c r="W133" s="707"/>
      <c r="X133" s="707"/>
      <c r="Y133" s="707"/>
      <c r="Z133" s="708"/>
      <c r="AA133" s="709">
        <v>10.199999999999999</v>
      </c>
      <c r="AB133" s="710"/>
      <c r="AC133" s="710"/>
      <c r="AD133" s="710"/>
      <c r="AE133" s="711"/>
      <c r="AF133" s="709">
        <v>9</v>
      </c>
      <c r="AG133" s="710"/>
      <c r="AH133" s="710"/>
      <c r="AI133" s="710"/>
      <c r="AJ133" s="711"/>
      <c r="AK133" s="709">
        <v>9.3000000000000007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V1" zoomScaleNormal="85" zoomScaleSheetLayoutView="55" workbookViewId="0">
      <selection activeCell="AD30" sqref="AD30"/>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02"/>
  <sheetViews>
    <sheetView showGridLines="0" topLeftCell="A7"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1" workbookViewId="0">
      <selection activeCell="G3" sqref="G3"/>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22" t="s">
        <v>470</v>
      </c>
      <c r="L7" s="256"/>
      <c r="M7" s="257" t="s">
        <v>471</v>
      </c>
      <c r="N7" s="258"/>
    </row>
    <row r="8" spans="1:16" x14ac:dyDescent="0.15">
      <c r="A8" s="250"/>
      <c r="B8" s="246"/>
      <c r="C8" s="246"/>
      <c r="D8" s="246"/>
      <c r="E8" s="246"/>
      <c r="F8" s="246"/>
      <c r="G8" s="259"/>
      <c r="H8" s="260"/>
      <c r="I8" s="260"/>
      <c r="J8" s="261"/>
      <c r="K8" s="1123"/>
      <c r="L8" s="262" t="s">
        <v>472</v>
      </c>
      <c r="M8" s="263" t="s">
        <v>473</v>
      </c>
      <c r="N8" s="264" t="s">
        <v>474</v>
      </c>
    </row>
    <row r="9" spans="1:16" x14ac:dyDescent="0.15">
      <c r="A9" s="250"/>
      <c r="B9" s="246"/>
      <c r="C9" s="246"/>
      <c r="D9" s="246"/>
      <c r="E9" s="246"/>
      <c r="F9" s="246"/>
      <c r="G9" s="1136" t="s">
        <v>475</v>
      </c>
      <c r="H9" s="1137"/>
      <c r="I9" s="1137"/>
      <c r="J9" s="1138"/>
      <c r="K9" s="265">
        <v>908219</v>
      </c>
      <c r="L9" s="266">
        <v>115169</v>
      </c>
      <c r="M9" s="267">
        <v>107954</v>
      </c>
      <c r="N9" s="268">
        <v>6.7</v>
      </c>
    </row>
    <row r="10" spans="1:16" x14ac:dyDescent="0.15">
      <c r="A10" s="250"/>
      <c r="B10" s="246"/>
      <c r="C10" s="246"/>
      <c r="D10" s="246"/>
      <c r="E10" s="246"/>
      <c r="F10" s="246"/>
      <c r="G10" s="1136" t="s">
        <v>476</v>
      </c>
      <c r="H10" s="1137"/>
      <c r="I10" s="1137"/>
      <c r="J10" s="1138"/>
      <c r="K10" s="269">
        <v>100765</v>
      </c>
      <c r="L10" s="270">
        <v>12778</v>
      </c>
      <c r="M10" s="271">
        <v>12579</v>
      </c>
      <c r="N10" s="272">
        <v>1.6</v>
      </c>
    </row>
    <row r="11" spans="1:16" ht="13.5" customHeight="1" x14ac:dyDescent="0.15">
      <c r="A11" s="250"/>
      <c r="B11" s="246"/>
      <c r="C11" s="246"/>
      <c r="D11" s="246"/>
      <c r="E11" s="246"/>
      <c r="F11" s="246"/>
      <c r="G11" s="1136" t="s">
        <v>477</v>
      </c>
      <c r="H11" s="1137"/>
      <c r="I11" s="1137"/>
      <c r="J11" s="1138"/>
      <c r="K11" s="269">
        <v>36422</v>
      </c>
      <c r="L11" s="270">
        <v>4619</v>
      </c>
      <c r="M11" s="271">
        <v>13215</v>
      </c>
      <c r="N11" s="272">
        <v>-65</v>
      </c>
    </row>
    <row r="12" spans="1:16" ht="13.5" customHeight="1" x14ac:dyDescent="0.15">
      <c r="A12" s="250"/>
      <c r="B12" s="246"/>
      <c r="C12" s="246"/>
      <c r="D12" s="246"/>
      <c r="E12" s="246"/>
      <c r="F12" s="246"/>
      <c r="G12" s="1136" t="s">
        <v>478</v>
      </c>
      <c r="H12" s="1137"/>
      <c r="I12" s="1137"/>
      <c r="J12" s="1138"/>
      <c r="K12" s="269" t="s">
        <v>479</v>
      </c>
      <c r="L12" s="270" t="s">
        <v>479</v>
      </c>
      <c r="M12" s="271">
        <v>1280</v>
      </c>
      <c r="N12" s="272" t="s">
        <v>479</v>
      </c>
    </row>
    <row r="13" spans="1:16" ht="13.5" customHeight="1" x14ac:dyDescent="0.15">
      <c r="A13" s="250"/>
      <c r="B13" s="246"/>
      <c r="C13" s="246"/>
      <c r="D13" s="246"/>
      <c r="E13" s="246"/>
      <c r="F13" s="246"/>
      <c r="G13" s="1136" t="s">
        <v>480</v>
      </c>
      <c r="H13" s="1137"/>
      <c r="I13" s="1137"/>
      <c r="J13" s="1138"/>
      <c r="K13" s="269" t="s">
        <v>479</v>
      </c>
      <c r="L13" s="270" t="s">
        <v>479</v>
      </c>
      <c r="M13" s="271" t="s">
        <v>479</v>
      </c>
      <c r="N13" s="272" t="s">
        <v>479</v>
      </c>
    </row>
    <row r="14" spans="1:16" ht="13.5" customHeight="1" x14ac:dyDescent="0.15">
      <c r="A14" s="250"/>
      <c r="B14" s="246"/>
      <c r="C14" s="246"/>
      <c r="D14" s="246"/>
      <c r="E14" s="246"/>
      <c r="F14" s="246"/>
      <c r="G14" s="1136" t="s">
        <v>481</v>
      </c>
      <c r="H14" s="1137"/>
      <c r="I14" s="1137"/>
      <c r="J14" s="1138"/>
      <c r="K14" s="269">
        <v>22793</v>
      </c>
      <c r="L14" s="270">
        <v>2890</v>
      </c>
      <c r="M14" s="271">
        <v>5658</v>
      </c>
      <c r="N14" s="272">
        <v>-48.9</v>
      </c>
    </row>
    <row r="15" spans="1:16" ht="13.5" customHeight="1" x14ac:dyDescent="0.15">
      <c r="A15" s="250"/>
      <c r="B15" s="246"/>
      <c r="C15" s="246"/>
      <c r="D15" s="246"/>
      <c r="E15" s="246"/>
      <c r="F15" s="246"/>
      <c r="G15" s="1136" t="s">
        <v>482</v>
      </c>
      <c r="H15" s="1137"/>
      <c r="I15" s="1137"/>
      <c r="J15" s="1138"/>
      <c r="K15" s="269">
        <v>7832</v>
      </c>
      <c r="L15" s="270">
        <v>993</v>
      </c>
      <c r="M15" s="271">
        <v>2915</v>
      </c>
      <c r="N15" s="272">
        <v>-65.900000000000006</v>
      </c>
    </row>
    <row r="16" spans="1:16" x14ac:dyDescent="0.15">
      <c r="A16" s="250"/>
      <c r="B16" s="246"/>
      <c r="C16" s="246"/>
      <c r="D16" s="246"/>
      <c r="E16" s="246"/>
      <c r="F16" s="246"/>
      <c r="G16" s="1139" t="s">
        <v>483</v>
      </c>
      <c r="H16" s="1140"/>
      <c r="I16" s="1140"/>
      <c r="J16" s="1141"/>
      <c r="K16" s="270">
        <v>-83034</v>
      </c>
      <c r="L16" s="270">
        <v>-10529</v>
      </c>
      <c r="M16" s="271">
        <v>-10925</v>
      </c>
      <c r="N16" s="272">
        <v>-3.6</v>
      </c>
    </row>
    <row r="17" spans="1:16" x14ac:dyDescent="0.15">
      <c r="A17" s="250"/>
      <c r="B17" s="246"/>
      <c r="C17" s="246"/>
      <c r="D17" s="246"/>
      <c r="E17" s="246"/>
      <c r="F17" s="246"/>
      <c r="G17" s="1139" t="s">
        <v>170</v>
      </c>
      <c r="H17" s="1140"/>
      <c r="I17" s="1140"/>
      <c r="J17" s="1141"/>
      <c r="K17" s="270">
        <v>992997</v>
      </c>
      <c r="L17" s="270">
        <v>125919</v>
      </c>
      <c r="M17" s="271">
        <v>132676</v>
      </c>
      <c r="N17" s="272">
        <v>-5.0999999999999996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33" t="s">
        <v>488</v>
      </c>
      <c r="H21" s="1134"/>
      <c r="I21" s="1134"/>
      <c r="J21" s="1135"/>
      <c r="K21" s="282">
        <v>12.81</v>
      </c>
      <c r="L21" s="283">
        <v>12.61</v>
      </c>
      <c r="M21" s="284">
        <v>0.2</v>
      </c>
      <c r="N21" s="251"/>
      <c r="O21" s="285"/>
      <c r="P21" s="281"/>
    </row>
    <row r="22" spans="1:16" s="286" customFormat="1" x14ac:dyDescent="0.15">
      <c r="A22" s="281"/>
      <c r="B22" s="251"/>
      <c r="C22" s="251"/>
      <c r="D22" s="251"/>
      <c r="E22" s="251"/>
      <c r="F22" s="251"/>
      <c r="G22" s="1133" t="s">
        <v>489</v>
      </c>
      <c r="H22" s="1134"/>
      <c r="I22" s="1134"/>
      <c r="J22" s="1135"/>
      <c r="K22" s="287">
        <v>98.6</v>
      </c>
      <c r="L22" s="288">
        <v>96.2</v>
      </c>
      <c r="M22" s="289">
        <v>2.4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22" t="s">
        <v>470</v>
      </c>
      <c r="L30" s="256"/>
      <c r="M30" s="257" t="s">
        <v>471</v>
      </c>
      <c r="N30" s="258"/>
    </row>
    <row r="31" spans="1:16" x14ac:dyDescent="0.15">
      <c r="A31" s="250"/>
      <c r="B31" s="246"/>
      <c r="C31" s="246"/>
      <c r="D31" s="246"/>
      <c r="E31" s="246"/>
      <c r="F31" s="246"/>
      <c r="G31" s="259"/>
      <c r="H31" s="260"/>
      <c r="I31" s="260"/>
      <c r="J31" s="261"/>
      <c r="K31" s="1123"/>
      <c r="L31" s="262" t="s">
        <v>472</v>
      </c>
      <c r="M31" s="263" t="s">
        <v>473</v>
      </c>
      <c r="N31" s="264" t="s">
        <v>474</v>
      </c>
    </row>
    <row r="32" spans="1:16" ht="27" customHeight="1" x14ac:dyDescent="0.15">
      <c r="A32" s="250"/>
      <c r="B32" s="246"/>
      <c r="C32" s="246"/>
      <c r="D32" s="246"/>
      <c r="E32" s="246"/>
      <c r="F32" s="246"/>
      <c r="G32" s="1124" t="s">
        <v>493</v>
      </c>
      <c r="H32" s="1125"/>
      <c r="I32" s="1125"/>
      <c r="J32" s="1126"/>
      <c r="K32" s="296">
        <v>515412</v>
      </c>
      <c r="L32" s="296">
        <v>65358</v>
      </c>
      <c r="M32" s="297">
        <v>67314</v>
      </c>
      <c r="N32" s="298">
        <v>-2.9</v>
      </c>
    </row>
    <row r="33" spans="1:16" ht="13.5" customHeight="1" x14ac:dyDescent="0.15">
      <c r="A33" s="250"/>
      <c r="B33" s="246"/>
      <c r="C33" s="246"/>
      <c r="D33" s="246"/>
      <c r="E33" s="246"/>
      <c r="F33" s="246"/>
      <c r="G33" s="1124" t="s">
        <v>494</v>
      </c>
      <c r="H33" s="1125"/>
      <c r="I33" s="1125"/>
      <c r="J33" s="1126"/>
      <c r="K33" s="296" t="s">
        <v>479</v>
      </c>
      <c r="L33" s="296" t="s">
        <v>479</v>
      </c>
      <c r="M33" s="297" t="s">
        <v>479</v>
      </c>
      <c r="N33" s="298" t="s">
        <v>479</v>
      </c>
    </row>
    <row r="34" spans="1:16" ht="27" customHeight="1" x14ac:dyDescent="0.15">
      <c r="A34" s="250"/>
      <c r="B34" s="246"/>
      <c r="C34" s="246"/>
      <c r="D34" s="246"/>
      <c r="E34" s="246"/>
      <c r="F34" s="246"/>
      <c r="G34" s="1124" t="s">
        <v>495</v>
      </c>
      <c r="H34" s="1125"/>
      <c r="I34" s="1125"/>
      <c r="J34" s="1126"/>
      <c r="K34" s="296" t="s">
        <v>479</v>
      </c>
      <c r="L34" s="296" t="s">
        <v>479</v>
      </c>
      <c r="M34" s="297" t="s">
        <v>479</v>
      </c>
      <c r="N34" s="298" t="s">
        <v>479</v>
      </c>
    </row>
    <row r="35" spans="1:16" ht="27" customHeight="1" x14ac:dyDescent="0.15">
      <c r="A35" s="250"/>
      <c r="B35" s="246"/>
      <c r="C35" s="246"/>
      <c r="D35" s="246"/>
      <c r="E35" s="246"/>
      <c r="F35" s="246"/>
      <c r="G35" s="1124" t="s">
        <v>496</v>
      </c>
      <c r="H35" s="1125"/>
      <c r="I35" s="1125"/>
      <c r="J35" s="1126"/>
      <c r="K35" s="296">
        <v>181638</v>
      </c>
      <c r="L35" s="296">
        <v>23033</v>
      </c>
      <c r="M35" s="297">
        <v>23478</v>
      </c>
      <c r="N35" s="298">
        <v>-1.9</v>
      </c>
    </row>
    <row r="36" spans="1:16" ht="27" customHeight="1" x14ac:dyDescent="0.15">
      <c r="A36" s="250"/>
      <c r="B36" s="246"/>
      <c r="C36" s="246"/>
      <c r="D36" s="246"/>
      <c r="E36" s="246"/>
      <c r="F36" s="246"/>
      <c r="G36" s="1124" t="s">
        <v>497</v>
      </c>
      <c r="H36" s="1125"/>
      <c r="I36" s="1125"/>
      <c r="J36" s="1126"/>
      <c r="K36" s="296">
        <v>11576</v>
      </c>
      <c r="L36" s="296">
        <v>1468</v>
      </c>
      <c r="M36" s="297">
        <v>4589</v>
      </c>
      <c r="N36" s="298">
        <v>-68</v>
      </c>
    </row>
    <row r="37" spans="1:16" ht="13.5" customHeight="1" x14ac:dyDescent="0.15">
      <c r="A37" s="250"/>
      <c r="B37" s="246"/>
      <c r="C37" s="246"/>
      <c r="D37" s="246"/>
      <c r="E37" s="246"/>
      <c r="F37" s="246"/>
      <c r="G37" s="1124" t="s">
        <v>498</v>
      </c>
      <c r="H37" s="1125"/>
      <c r="I37" s="1125"/>
      <c r="J37" s="1126"/>
      <c r="K37" s="296">
        <v>669</v>
      </c>
      <c r="L37" s="296">
        <v>85</v>
      </c>
      <c r="M37" s="297">
        <v>859</v>
      </c>
      <c r="N37" s="298">
        <v>-90.1</v>
      </c>
    </row>
    <row r="38" spans="1:16" ht="27" customHeight="1" x14ac:dyDescent="0.15">
      <c r="A38" s="250"/>
      <c r="B38" s="246"/>
      <c r="C38" s="246"/>
      <c r="D38" s="246"/>
      <c r="E38" s="246"/>
      <c r="F38" s="246"/>
      <c r="G38" s="1127" t="s">
        <v>499</v>
      </c>
      <c r="H38" s="1128"/>
      <c r="I38" s="1128"/>
      <c r="J38" s="1129"/>
      <c r="K38" s="299">
        <v>159</v>
      </c>
      <c r="L38" s="299">
        <v>20</v>
      </c>
      <c r="M38" s="300">
        <v>2</v>
      </c>
      <c r="N38" s="301">
        <v>900</v>
      </c>
      <c r="O38" s="295"/>
    </row>
    <row r="39" spans="1:16" x14ac:dyDescent="0.15">
      <c r="A39" s="250"/>
      <c r="B39" s="246"/>
      <c r="C39" s="246"/>
      <c r="D39" s="246"/>
      <c r="E39" s="246"/>
      <c r="F39" s="246"/>
      <c r="G39" s="1127" t="s">
        <v>500</v>
      </c>
      <c r="H39" s="1128"/>
      <c r="I39" s="1128"/>
      <c r="J39" s="1129"/>
      <c r="K39" s="302">
        <v>-21637</v>
      </c>
      <c r="L39" s="302">
        <v>-2744</v>
      </c>
      <c r="M39" s="303">
        <v>-2412</v>
      </c>
      <c r="N39" s="304">
        <v>13.8</v>
      </c>
      <c r="O39" s="295"/>
    </row>
    <row r="40" spans="1:16" ht="27" customHeight="1" x14ac:dyDescent="0.15">
      <c r="A40" s="250"/>
      <c r="B40" s="246"/>
      <c r="C40" s="246"/>
      <c r="D40" s="246"/>
      <c r="E40" s="246"/>
      <c r="F40" s="246"/>
      <c r="G40" s="1124" t="s">
        <v>501</v>
      </c>
      <c r="H40" s="1125"/>
      <c r="I40" s="1125"/>
      <c r="J40" s="1126"/>
      <c r="K40" s="302">
        <v>-444874</v>
      </c>
      <c r="L40" s="302">
        <v>-56413</v>
      </c>
      <c r="M40" s="303">
        <v>-68535</v>
      </c>
      <c r="N40" s="304">
        <v>-17.7</v>
      </c>
      <c r="O40" s="295"/>
    </row>
    <row r="41" spans="1:16" x14ac:dyDescent="0.15">
      <c r="A41" s="250"/>
      <c r="B41" s="246"/>
      <c r="C41" s="246"/>
      <c r="D41" s="246"/>
      <c r="E41" s="246"/>
      <c r="F41" s="246"/>
      <c r="G41" s="1130" t="s">
        <v>281</v>
      </c>
      <c r="H41" s="1131"/>
      <c r="I41" s="1131"/>
      <c r="J41" s="1132"/>
      <c r="K41" s="296">
        <v>242943</v>
      </c>
      <c r="L41" s="302">
        <v>30807</v>
      </c>
      <c r="M41" s="303">
        <v>25295</v>
      </c>
      <c r="N41" s="304">
        <v>21.8</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17" t="s">
        <v>470</v>
      </c>
      <c r="J49" s="1119" t="s">
        <v>505</v>
      </c>
      <c r="K49" s="1120"/>
      <c r="L49" s="1120"/>
      <c r="M49" s="1120"/>
      <c r="N49" s="1121"/>
    </row>
    <row r="50" spans="1:14" x14ac:dyDescent="0.15">
      <c r="A50" s="250"/>
      <c r="B50" s="246"/>
      <c r="C50" s="246"/>
      <c r="D50" s="246"/>
      <c r="E50" s="246"/>
      <c r="F50" s="246"/>
      <c r="G50" s="314"/>
      <c r="H50" s="315"/>
      <c r="I50" s="1118"/>
      <c r="J50" s="316" t="s">
        <v>506</v>
      </c>
      <c r="K50" s="317" t="s">
        <v>507</v>
      </c>
      <c r="L50" s="318" t="s">
        <v>508</v>
      </c>
      <c r="M50" s="319" t="s">
        <v>509</v>
      </c>
      <c r="N50" s="320" t="s">
        <v>510</v>
      </c>
    </row>
    <row r="51" spans="1:14" x14ac:dyDescent="0.15">
      <c r="A51" s="250"/>
      <c r="B51" s="246"/>
      <c r="C51" s="246"/>
      <c r="D51" s="246"/>
      <c r="E51" s="246"/>
      <c r="F51" s="246"/>
      <c r="G51" s="312" t="s">
        <v>511</v>
      </c>
      <c r="H51" s="313"/>
      <c r="I51" s="321">
        <v>737678</v>
      </c>
      <c r="J51" s="322">
        <v>89535</v>
      </c>
      <c r="K51" s="323">
        <v>-31.8</v>
      </c>
      <c r="L51" s="324">
        <v>94828</v>
      </c>
      <c r="M51" s="325">
        <v>3.1</v>
      </c>
      <c r="N51" s="326">
        <v>-34.9</v>
      </c>
    </row>
    <row r="52" spans="1:14" x14ac:dyDescent="0.15">
      <c r="A52" s="250"/>
      <c r="B52" s="246"/>
      <c r="C52" s="246"/>
      <c r="D52" s="246"/>
      <c r="E52" s="246"/>
      <c r="F52" s="246"/>
      <c r="G52" s="327"/>
      <c r="H52" s="328" t="s">
        <v>512</v>
      </c>
      <c r="I52" s="329">
        <v>206468</v>
      </c>
      <c r="J52" s="330">
        <v>25060</v>
      </c>
      <c r="K52" s="331">
        <v>-55.4</v>
      </c>
      <c r="L52" s="332">
        <v>55133</v>
      </c>
      <c r="M52" s="333">
        <v>4.9000000000000004</v>
      </c>
      <c r="N52" s="334">
        <v>-60.3</v>
      </c>
    </row>
    <row r="53" spans="1:14" x14ac:dyDescent="0.15">
      <c r="A53" s="250"/>
      <c r="B53" s="246"/>
      <c r="C53" s="246"/>
      <c r="D53" s="246"/>
      <c r="E53" s="246"/>
      <c r="F53" s="246"/>
      <c r="G53" s="312" t="s">
        <v>513</v>
      </c>
      <c r="H53" s="313"/>
      <c r="I53" s="321">
        <v>739994</v>
      </c>
      <c r="J53" s="322">
        <v>90188</v>
      </c>
      <c r="K53" s="323">
        <v>0.7</v>
      </c>
      <c r="L53" s="324">
        <v>119674</v>
      </c>
      <c r="M53" s="325">
        <v>26.2</v>
      </c>
      <c r="N53" s="326">
        <v>-25.5</v>
      </c>
    </row>
    <row r="54" spans="1:14" x14ac:dyDescent="0.15">
      <c r="A54" s="250"/>
      <c r="B54" s="246"/>
      <c r="C54" s="246"/>
      <c r="D54" s="246"/>
      <c r="E54" s="246"/>
      <c r="F54" s="246"/>
      <c r="G54" s="327"/>
      <c r="H54" s="328" t="s">
        <v>512</v>
      </c>
      <c r="I54" s="329">
        <v>204381</v>
      </c>
      <c r="J54" s="330">
        <v>24909</v>
      </c>
      <c r="K54" s="331">
        <v>-0.6</v>
      </c>
      <c r="L54" s="332">
        <v>57803</v>
      </c>
      <c r="M54" s="333">
        <v>4.8</v>
      </c>
      <c r="N54" s="334">
        <v>-5.4</v>
      </c>
    </row>
    <row r="55" spans="1:14" x14ac:dyDescent="0.15">
      <c r="A55" s="250"/>
      <c r="B55" s="246"/>
      <c r="C55" s="246"/>
      <c r="D55" s="246"/>
      <c r="E55" s="246"/>
      <c r="F55" s="246"/>
      <c r="G55" s="312" t="s">
        <v>514</v>
      </c>
      <c r="H55" s="313"/>
      <c r="I55" s="321">
        <v>526576</v>
      </c>
      <c r="J55" s="322">
        <v>64873</v>
      </c>
      <c r="K55" s="323">
        <v>-28.1</v>
      </c>
      <c r="L55" s="324">
        <v>119685</v>
      </c>
      <c r="M55" s="325">
        <v>0</v>
      </c>
      <c r="N55" s="326">
        <v>-28.1</v>
      </c>
    </row>
    <row r="56" spans="1:14" x14ac:dyDescent="0.15">
      <c r="A56" s="250"/>
      <c r="B56" s="246"/>
      <c r="C56" s="246"/>
      <c r="D56" s="246"/>
      <c r="E56" s="246"/>
      <c r="F56" s="246"/>
      <c r="G56" s="327"/>
      <c r="H56" s="328" t="s">
        <v>512</v>
      </c>
      <c r="I56" s="329">
        <v>334551</v>
      </c>
      <c r="J56" s="330">
        <v>41216</v>
      </c>
      <c r="K56" s="331">
        <v>65.5</v>
      </c>
      <c r="L56" s="332">
        <v>68464</v>
      </c>
      <c r="M56" s="333">
        <v>18.399999999999999</v>
      </c>
      <c r="N56" s="334">
        <v>47.1</v>
      </c>
    </row>
    <row r="57" spans="1:14" x14ac:dyDescent="0.15">
      <c r="A57" s="250"/>
      <c r="B57" s="246"/>
      <c r="C57" s="246"/>
      <c r="D57" s="246"/>
      <c r="E57" s="246"/>
      <c r="F57" s="246"/>
      <c r="G57" s="312" t="s">
        <v>515</v>
      </c>
      <c r="H57" s="313"/>
      <c r="I57" s="321">
        <v>575116</v>
      </c>
      <c r="J57" s="322">
        <v>71845</v>
      </c>
      <c r="K57" s="323">
        <v>10.7</v>
      </c>
      <c r="L57" s="324">
        <v>128611</v>
      </c>
      <c r="M57" s="325">
        <v>7.5</v>
      </c>
      <c r="N57" s="326">
        <v>3.2</v>
      </c>
    </row>
    <row r="58" spans="1:14" x14ac:dyDescent="0.15">
      <c r="A58" s="250"/>
      <c r="B58" s="246"/>
      <c r="C58" s="246"/>
      <c r="D58" s="246"/>
      <c r="E58" s="246"/>
      <c r="F58" s="246"/>
      <c r="G58" s="327"/>
      <c r="H58" s="328" t="s">
        <v>512</v>
      </c>
      <c r="I58" s="329">
        <v>164681</v>
      </c>
      <c r="J58" s="330">
        <v>20572</v>
      </c>
      <c r="K58" s="331">
        <v>-50.1</v>
      </c>
      <c r="L58" s="332">
        <v>61552</v>
      </c>
      <c r="M58" s="333">
        <v>-10.1</v>
      </c>
      <c r="N58" s="334">
        <v>-40</v>
      </c>
    </row>
    <row r="59" spans="1:14" x14ac:dyDescent="0.15">
      <c r="A59" s="250"/>
      <c r="B59" s="246"/>
      <c r="C59" s="246"/>
      <c r="D59" s="246"/>
      <c r="E59" s="246"/>
      <c r="F59" s="246"/>
      <c r="G59" s="312" t="s">
        <v>516</v>
      </c>
      <c r="H59" s="313"/>
      <c r="I59" s="321">
        <v>1011833</v>
      </c>
      <c r="J59" s="322">
        <v>128308</v>
      </c>
      <c r="K59" s="323">
        <v>78.599999999999994</v>
      </c>
      <c r="L59" s="324">
        <v>138651</v>
      </c>
      <c r="M59" s="325">
        <v>7.8</v>
      </c>
      <c r="N59" s="326">
        <v>70.8</v>
      </c>
    </row>
    <row r="60" spans="1:14" x14ac:dyDescent="0.15">
      <c r="A60" s="250"/>
      <c r="B60" s="246"/>
      <c r="C60" s="246"/>
      <c r="D60" s="246"/>
      <c r="E60" s="246"/>
      <c r="F60" s="246"/>
      <c r="G60" s="327"/>
      <c r="H60" s="328" t="s">
        <v>512</v>
      </c>
      <c r="I60" s="335">
        <v>240967</v>
      </c>
      <c r="J60" s="330">
        <v>30556</v>
      </c>
      <c r="K60" s="331">
        <v>48.5</v>
      </c>
      <c r="L60" s="332">
        <v>71211</v>
      </c>
      <c r="M60" s="333">
        <v>15.7</v>
      </c>
      <c r="N60" s="334">
        <v>32.799999999999997</v>
      </c>
    </row>
    <row r="61" spans="1:14" x14ac:dyDescent="0.15">
      <c r="A61" s="250"/>
      <c r="B61" s="246"/>
      <c r="C61" s="246"/>
      <c r="D61" s="246"/>
      <c r="E61" s="246"/>
      <c r="F61" s="246"/>
      <c r="G61" s="312" t="s">
        <v>517</v>
      </c>
      <c r="H61" s="336"/>
      <c r="I61" s="337">
        <v>718239</v>
      </c>
      <c r="J61" s="338">
        <v>88950</v>
      </c>
      <c r="K61" s="339">
        <v>6</v>
      </c>
      <c r="L61" s="340">
        <v>120290</v>
      </c>
      <c r="M61" s="341">
        <v>8.9</v>
      </c>
      <c r="N61" s="326">
        <v>-2.9</v>
      </c>
    </row>
    <row r="62" spans="1:14" x14ac:dyDescent="0.15">
      <c r="A62" s="250"/>
      <c r="B62" s="246"/>
      <c r="C62" s="246"/>
      <c r="D62" s="246"/>
      <c r="E62" s="246"/>
      <c r="F62" s="246"/>
      <c r="G62" s="327"/>
      <c r="H62" s="328" t="s">
        <v>512</v>
      </c>
      <c r="I62" s="329">
        <v>230210</v>
      </c>
      <c r="J62" s="330">
        <v>28463</v>
      </c>
      <c r="K62" s="331">
        <v>1.6</v>
      </c>
      <c r="L62" s="332">
        <v>62833</v>
      </c>
      <c r="M62" s="333">
        <v>6.7</v>
      </c>
      <c r="N62" s="334">
        <v>-5.0999999999999996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2"/>
  <sheetViews>
    <sheetView showGridLines="0" zoomScaleNormal="100" zoomScaleSheetLayoutView="55" workbookViewId="0">
      <selection activeCell="I25" sqref="I2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C85"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42" t="s">
        <v>3</v>
      </c>
      <c r="D47" s="1142"/>
      <c r="E47" s="1143"/>
      <c r="F47" s="11">
        <v>28.41</v>
      </c>
      <c r="G47" s="12">
        <v>33.340000000000003</v>
      </c>
      <c r="H47" s="12">
        <v>37.76</v>
      </c>
      <c r="I47" s="12">
        <v>39.36</v>
      </c>
      <c r="J47" s="13">
        <v>42.15</v>
      </c>
    </row>
    <row r="48" spans="2:10" ht="57.75" customHeight="1" x14ac:dyDescent="0.15">
      <c r="B48" s="14"/>
      <c r="C48" s="1144" t="s">
        <v>4</v>
      </c>
      <c r="D48" s="1144"/>
      <c r="E48" s="1145"/>
      <c r="F48" s="15">
        <v>3.17</v>
      </c>
      <c r="G48" s="16">
        <v>4.42</v>
      </c>
      <c r="H48" s="16">
        <v>4.7</v>
      </c>
      <c r="I48" s="16">
        <v>4.4800000000000004</v>
      </c>
      <c r="J48" s="17">
        <v>4.55</v>
      </c>
    </row>
    <row r="49" spans="2:10" ht="57.75" customHeight="1" thickBot="1" x14ac:dyDescent="0.2">
      <c r="B49" s="18"/>
      <c r="C49" s="1146" t="s">
        <v>5</v>
      </c>
      <c r="D49" s="1146"/>
      <c r="E49" s="1147"/>
      <c r="F49" s="19">
        <v>1.51</v>
      </c>
      <c r="G49" s="20">
        <v>5.75</v>
      </c>
      <c r="H49" s="20">
        <v>3.62</v>
      </c>
      <c r="I49" s="20">
        <v>2.71</v>
      </c>
      <c r="J49" s="21">
        <v>2.29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2018-03-08T00:04:04Z</cp:lastPrinted>
  <dcterms:created xsi:type="dcterms:W3CDTF">2018-01-24T03:38:44Z</dcterms:created>
  <dcterms:modified xsi:type="dcterms:W3CDTF">2018-03-08T00:16:10Z</dcterms:modified>
</cp:coreProperties>
</file>