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52\市町村課nas\03　財政\31その他（財政関係）\25 財政状況資料集…旧財政比較分析表等\R5\01 R4年度版（R3決算）\01 財政状況資料集作成（1回目）\10 最終チェック後\"/>
    </mc:Choice>
  </mc:AlternateContent>
  <bookViews>
    <workbookView xWindow="0" yWindow="0" windowWidth="23040" windowHeight="9192" tabRatio="849"/>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<sst xmlns="http://schemas.openxmlformats.org/spreadsheetml/2006/main" count="1037" uniqueCount="586">
  <si>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</si>
  <si>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</si>
  <si>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</si>
  <si>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</si>
  <si>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</si>
  <si>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</si>
  <si>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</si>
  <si>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</si>
  <si>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</si>
  <si>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</si>
  <si>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</si>
  <si>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</si>
  <si>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</si>
  <si>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</si>
  <si>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</si>
  <si>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</si>
  <si>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</si>
  <si>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</si>
  <si>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</si>
  <si>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</si>
  <si>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</si>
  <si>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</si>
  <si>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</si>
  <si>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</si>
  <si>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</si>
  <si>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</si>
  <si>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</si>
  <si>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</si>
  <si>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</si>
  <si>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</si>
  <si>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</si>
  <si>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</si>
  <si>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</si>
  <si>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</si>
  <si>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</si>
  <si>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</si>
  <si>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</si>
  <si>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</si>
  <si>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</si>
  <si>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</si>
  <si>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</si>
  <si>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</si>
  <si>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</si>
  <si>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</si>
  <si>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</si>
  <si>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</si>
  <si>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</si>
  <si>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</si>
  <si>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</si>
  <si>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</si>
  <si>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</si>
  <si>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</si>
  <si>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</si>
  <si>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</si>
  <si>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</si>
  <si>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</si>
  <si>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</si>
  <si>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</si>
  <si>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</si>
  <si>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</si>
  <si>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</si>
  <si>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</si>
  <si>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</si>
  <si>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</si>
  <si>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</si>
  <si>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</si>
  <si>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</si>
  <si>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</si>
  <si>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</si>
  <si>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</si>
  <si>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</si>
  <si>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</si>
  <si>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</si>
  <si>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</si>
  <si>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</si>
  <si>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</si>
  <si>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</si>
  <si>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</si>
  <si>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</si>
  <si>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</si>
  <si>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</si>
  <si>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</si>
  <si>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</si>
  <si>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</si>
  <si>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</si>
  <si>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</si>
  <si>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</si>
  <si>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</si>
  <si>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</si>
  <si>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</si>
  <si>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</si>
  <si>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</si>
  <si>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</si>
  <si>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</si>
  <si>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</si>
  <si>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</si>
  <si>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</si>
  <si>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</si>
  <si>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</si>
  <si>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</si>
  <si>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</si>
  <si>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</si>
  <si>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</si>
  <si>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</si>
  <si>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</si>
  <si>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</si>
  <si>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</si>
  <si>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</si>
  <si>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</si>
  <si>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</si>
  <si>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</si>
  <si>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</si>
  <si>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</si>
  <si>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</si>
  <si>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</si>
  <si>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</si>
  <si>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</si>
  <si>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</si>
  <si>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</si>
  <si>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</si>
  <si>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</si>
  <si>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</si>
  <si>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</si>
  <si>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</si>
  <si>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</si>
  <si>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</si>
  <si>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</si>
  <si>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</si>
  <si>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</si>
  <si>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</si>
  <si>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</si>
  <si>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</si>
  <si>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</si>
  <si>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</si>
  <si>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</si>
  <si>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</si>
  <si>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</si>
  <si>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</si>
  <si>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</si>
  <si>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</si>
  <si>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</si>
  <si>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</si>
  <si>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</si>
  <si>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</si>
  <si>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</si>
  <si>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</si>
  <si>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</si>
  <si>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</si>
  <si>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</si>
  <si>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</si>
  <si>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</si>
  <si>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</si>
  <si>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</si>
  <si>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</si>
  <si>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</si>
  <si>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</si>
  <si>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</si>
  <si>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</si>
  <si>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</si>
  <si>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</si>
  <si>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</si>
  <si>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</si>
  <si>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</si>
  <si>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</si>
  <si>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</si>
  <si>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</si>
  <si>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</si>
  <si>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</si>
  <si>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</si>
  <si>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</si>
  <si>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</si>
  <si>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</si>
  <si>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</si>
  <si>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</si>
  <si>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</si>
  <si>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</si>
  <si>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</si>
  <si>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</si>
  <si>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</si>
  <si>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</si>
  <si>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</si>
  <si>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</si>
  <si>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</si>
  <si>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</si>
  <si>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</si>
  <si>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</si>
  <si>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</si>
  <si>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</si>
  <si>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</si>
  <si>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</si>
  <si>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</si>
  <si>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</si>
  <si>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</si>
  <si>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</si>
  <si>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</si>
  <si>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</si>
  <si>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</si>
  <si>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</si>
  <si>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</si>
  <si>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</si>
  <si>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</si>
  <si>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</si>
  <si>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</si>
  <si>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</si>
  <si>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</si>
  <si>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</si>
  <si>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</si>
  <si>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</si>
  <si>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</si>
  <si>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</si>
  <si>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</si>
  <si>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</si>
  <si>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</si>
  <si>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</si>
  <si>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岩手県平泉町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</si>
  <si>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</si>
  <si>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</si>
  <si>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</si>
  <si>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</si>
  <si>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</si>
  <si>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</si>
  <si>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</si>
  <si>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</si>
  <si>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</si>
  <si>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</si>
  <si>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</si>
  <si>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</si>
  <si>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</si>
  <si>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</si>
  <si>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</si>
  <si>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</si>
  <si>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</si>
  <si>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</si>
  <si>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</si>
  <si>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</si>
  <si>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</si>
  <si>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</si>
  <si>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</si>
  <si>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</si>
  <si>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</si>
  <si>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</si>
  <si>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</si>
  <si>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</si>
  <si>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</si>
  <si>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</si>
  <si>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</si>
  <si>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</si>
  <si>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</si>
  <si>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</si>
  <si>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</si>
  <si>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</si>
  <si>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</si>
  <si>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</si>
  <si>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</si>
  <si>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</si>
  <si>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</si>
  <si>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</si>
  <si>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</si>
  <si>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</si>
  <si>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</si>
  <si>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</si>
  <si>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</si>
  <si>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</si>
  <si>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</si>
  <si>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</si>
  <si>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</si>
  <si>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</si>
  <si>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</si>
  <si>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</si>
  <si>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</si>
  <si>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</si>
  <si>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</si>
  <si>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</si>
  <si>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</si>
  <si>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</si>
  <si>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</si>
  <si>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</si>
  <si>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</si>
  <si>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</si>
  <si>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</si>
  <si>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</si>
  <si>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</si>
  <si>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</si>
  <si>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</si>
  <si>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</si>
  <si>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</si>
  <si>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</si>
  <si>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</si>
  <si>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</si>
  <si>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</si>
  <si>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</si>
  <si>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</si>
  <si>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</si>
  <si>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</si>
  <si>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</si>
  <si>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</si>
  <si>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</si>
  <si>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</si>
  <si>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</si>
  <si>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</si>
  <si>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</si>
  <si>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</si>
  <si>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</si>
  <si>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</si>
  <si>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</si>
  <si>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</si>
  <si>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</si>
  <si>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</si>
  <si>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</si>
  <si>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</si>
  <si>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</si>
  <si>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</si>
  <si>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</si>
  <si>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</si>
  <si>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</si>
  <si>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</si>
  <si>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</si>
  <si>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</si>
  <si>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</si>
  <si>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</si>
  <si>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</si>
  <si>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</si>
  <si>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</si>
  <si>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</si>
  <si>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</si>
  <si>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</si>
  <si>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</si>
  <si>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</si>
  <si>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</si>
  <si>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</si>
  <si>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</si>
  <si>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</si>
  <si>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</si>
  <si>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</si>
  <si>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</si>
  <si>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</si>
  <si>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</si>
  <si>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</si>
  <si>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</si>
  <si>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</si>
  <si>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</si>
  <si>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</si>
  <si>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</si>
  <si>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</si>
  <si>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</si>
  <si>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</si>
  <si>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</si>
  <si>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</si>
  <si>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</si>
  <si>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</si>
  <si>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</si>
  <si>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</si>
  <si>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</si>
  <si>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</si>
  <si>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</si>
  <si>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</si>
  <si>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</si>
  <si>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</si>
  <si>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</si>
  <si>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</si>
  <si>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</si>
  <si>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</si>
  <si>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</si>
  <si>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</si>
  <si>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</si>
  <si>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</si>
  <si>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</si>
  <si>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</si>
  <si>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</si>
  <si>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岩手県平泉町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</si>
  <si>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</si>
  <si>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</si>
  <si>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</si>
  <si>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</si>
  <si>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</si>
  <si>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</si>
  <si>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</si>
  <si>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</si>
  <si>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</si>
  <si>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</si>
  <si>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</si>
  <si>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</si>
  <si>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</si>
  <si>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</si>
  <si>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</si>
  <si>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</si>
  <si>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</si>
  <si>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</si>
  <si>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</si>
  <si>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</si>
  <si>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健康福祉交流館特別会計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</si>
  <si>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</si>
  <si>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</si>
  <si>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</si>
  <si>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</si>
  <si>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</si>
  <si>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</si>
  <si>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</si>
  <si>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</si>
  <si>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</si>
  <si>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</si>
  <si>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</si>
  <si>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</si>
  <si>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</si>
  <si>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</si>
  <si>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</si>
  <si>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町営駐車場特別会計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</si>
  <si>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</si>
  <si>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</si>
  <si>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</si>
  <si>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</si>
  <si>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</si>
  <si>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</si>
  <si>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</si>
  <si>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</si>
  <si>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</si>
  <si>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</si>
  <si>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</si>
  <si>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</si>
  <si>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</si>
  <si>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</si>
  <si>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</si>
  <si>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</si>
  <si>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</si>
  <si>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</si>
  <si>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</si>
  <si>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</si>
  <si>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</si>
  <si>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</si>
  <si>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</si>
  <si>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</si>
  <si>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</si>
  <si>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</si>
  <si>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</si>
  <si>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</si>
  <si>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</si>
  <si>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</si>
  <si>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</si>
  <si>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</si>
  <si>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</si>
  <si>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</si>
  <si>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</si>
  <si>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</si>
  <si>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</si>
  <si>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</si>
  <si>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</si>
  <si>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</si>
  <si>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</si>
  <si>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</si>
  <si>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</si>
  <si>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</si>
  <si>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</si>
  <si>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</si>
  <si>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</si>
  <si>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</si>
  <si>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</si>
  <si>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</si>
  <si>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</si>
  <si>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</si>
  <si>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</si>
  <si>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</si>
  <si>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</si>
  <si>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</si>
  <si>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</si>
  <si>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</si>
  <si>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</si>
  <si>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</si>
  <si>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</si>
  <si>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</si>
  <si>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</si>
  <si>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</si>
  <si>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</si>
  <si>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</si>
  <si>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</si>
  <si>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</si>
  <si>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</si>
  <si>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</si>
  <si>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</si>
  <si>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</si>
  <si>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</si>
  <si>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</si>
  <si>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</si>
  <si>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</si>
  <si>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</si>
  <si>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</si>
  <si>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</si>
  <si>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</si>
  <si>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</si>
  <si>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</si>
  <si>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</si>
  <si>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</si>
  <si>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</si>
  <si>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</si>
  <si>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</si>
  <si>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</si>
  <si>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</si>
  <si>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</si>
  <si>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</si>
  <si>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</si>
  <si>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</si>
  <si>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</si>
  <si>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</si>
  <si>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</si>
  <si>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</si>
  <si>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</si>
  <si>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</si>
  <si>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</si>
  <si>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</si>
  <si>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</si>
  <si>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</si>
  <si>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</si>
  <si>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</si>
  <si>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</si>
  <si>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</si>
  <si>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</si>
  <si>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</si>
  <si>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</si>
  <si>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</si>
  <si>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</si>
  <si>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</si>
  <si>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</si>
  <si>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</si>
  <si>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</si>
  <si>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</si>
  <si>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</si>
  <si>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</si>
  <si>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</si>
  <si>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</si>
  <si>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</si>
  <si>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</si>
  <si>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</si>
  <si>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</si>
  <si>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</si>
  <si>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</si>
  <si>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</si>
  <si>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</si>
  <si>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</si>
  <si>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</si>
  <si>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</si>
  <si>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</si>
  <si>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</si>
  <si>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</si>
  <si>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</si>
  <si>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</si>
  <si>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</si>
  <si>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</si>
  <si>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</si>
  <si>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</si>
  <si>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</si>
  <si>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</si>
  <si>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</si>
  <si>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</si>
  <si>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</si>
  <si>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1.54</t>
  </si>
  <si>
    <t>▲ 2.73</t>
  </si>
  <si>
    <t>▲ 0.01</t>
  </si>
  <si>
    <t>水道事業会計</t>
  </si>
  <si>
    <t>一般会計</t>
  </si>
  <si>
    <t>下水道事業会計</t>
  </si>
  <si>
    <t>国民健康保険特別会計</t>
  </si>
  <si>
    <t>町営駐車場特別会計</t>
  </si>
  <si>
    <t>健康福祉交流館特別会計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</si>
  <si>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</si>
  <si>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</si>
  <si>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</si>
  <si>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</si>
  <si>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</si>
  <si>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</si>
  <si>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</si>
  <si>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</si>
  <si>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</si>
  <si>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公共施設等整備基金</t>
    <rPh sb="0" eb="2">
      <t>コウキョウ</t>
    </rPh>
    <rPh sb="2" eb="4">
      <t>シセツ</t>
    </rPh>
    <rPh sb="4" eb="5">
      <t>ナド</t>
    </rPh>
    <rPh sb="5" eb="7">
      <t>セイビ</t>
    </rPh>
    <rPh sb="7" eb="9">
      <t>キキン</t>
    </rPh>
    <phoneticPr fontId="5"/>
  </si>
  <si>
    <t>福祉振興基金</t>
    <rPh sb="0" eb="2">
      <t>フクシ</t>
    </rPh>
    <rPh sb="2" eb="4">
      <t>シンコウ</t>
    </rPh>
    <rPh sb="4" eb="6">
      <t>キキン</t>
    </rPh>
    <phoneticPr fontId="5"/>
  </si>
  <si>
    <t>ふるさと応援寄附基金</t>
    <rPh sb="4" eb="6">
      <t>オウエン</t>
    </rPh>
    <rPh sb="6" eb="8">
      <t>キフ</t>
    </rPh>
    <rPh sb="8" eb="10">
      <t>キキン</t>
    </rPh>
    <phoneticPr fontId="5"/>
  </si>
  <si>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5"/>
  </si>
  <si>
    <t>－</t>
  </si>
  <si>
    <t>世界遺産推進基金</t>
    <rPh sb="0" eb="2">
      <t>セカイ</t>
    </rPh>
    <rPh sb="2" eb="4">
      <t>イサン</t>
    </rPh>
    <rPh sb="4" eb="6">
      <t>スイシン</t>
    </rPh>
    <rPh sb="6" eb="8">
      <t>キキン</t>
    </rPh>
    <phoneticPr fontId="5"/>
  </si>
  <si>
    <t>－</t>
    <phoneticPr fontId="2"/>
  </si>
  <si>
    <t>一関地区広域行政組合（一般会計）</t>
    <rPh sb="0" eb="2">
      <t>イチノセキ</t>
    </rPh>
    <rPh sb="2" eb="4">
      <t>チク</t>
    </rPh>
    <rPh sb="4" eb="6">
      <t>コウイキ</t>
    </rPh>
    <rPh sb="6" eb="8">
      <t>ギョウセイ</t>
    </rPh>
    <rPh sb="8" eb="10">
      <t>クミアイ</t>
    </rPh>
    <rPh sb="11" eb="13">
      <t>イッパン</t>
    </rPh>
    <rPh sb="13" eb="15">
      <t>カイケイ</t>
    </rPh>
    <phoneticPr fontId="2"/>
  </si>
  <si>
    <t>一関地区広域行政組合（介護保険特別会計・事業勘定）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0" eb="22">
      <t>ジギョウ</t>
    </rPh>
    <rPh sb="22" eb="24">
      <t>カンジョウ</t>
    </rPh>
    <phoneticPr fontId="2"/>
  </si>
  <si>
    <t>一関地区広域行政組合（介護保険特別会計・サービス勘定）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4" eb="26">
      <t>カンジョウ</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</si>
  <si>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</si>
  <si>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</si>
  <si>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</si>
  <si>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</si>
  <si>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※8：職員の状況については、令和3年地方公務員給与実態調査に基づいている。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</si>
</sst>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0CB9-496F-8E56-9FF94C86AB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113121</c:v>
                </c:pt>
                <c:pt idx="1">
                  <c:v>120546</c:v>
                </c:pt>
                <c:pt idx="2">
                  <c:v>172541</c:v>
                </c:pt>
                <c:pt idx="3">
                  <c:v>113998</c:v>
                </c:pt>
                <c:pt idx="4">
                  <c:v>213619</c:v>
                </c:pt>
              </c:numCache>
            </c:numRef>
          </c:val>
          <c:smooth val="0"/>
          <c:extLst>
            <c:ext xmlns:c16="http://schemas.microsoft.com/office/drawing/2014/chart" uri="{C3380CC4-5D6E-409C-BE32-E72D297353CC}">
              <c16:uniqueId val="{00000001-0CB9-496F-8E56-9FF94C86AB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4.41</c:v>
                </c:pt>
                <c:pt idx="1">
                  <c:v>3.98</c:v>
                </c:pt>
                <c:pt idx="2">
                  <c:v>5.77</c:v>
                </c:pt>
                <c:pt idx="3">
                  <c:v>4.49</c:v>
                </c:pt>
                <c:pt idx="4">
                  <c:v>5.57</c:v>
                </c:pt>
              </c:numCache>
            </c:numRef>
          </c:val>
          <c:extLst>
            <c:ext xmlns:c16="http://schemas.microsoft.com/office/drawing/2014/chart" uri="{C3380CC4-5D6E-409C-BE32-E72D297353CC}">
              <c16:uniqueId val="{00000000-C53A-4E9E-8EF9-464652E309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44.91</c:v>
                </c:pt>
                <c:pt idx="1">
                  <c:v>41.32</c:v>
                </c:pt>
                <c:pt idx="2">
                  <c:v>37.799999999999997</c:v>
                </c:pt>
                <c:pt idx="3">
                  <c:v>36.44</c:v>
                </c:pt>
                <c:pt idx="4">
                  <c:v>36.380000000000003</c:v>
                </c:pt>
              </c:numCache>
            </c:numRef>
          </c:val>
          <c:extLst>
            <c:ext xmlns:c16="http://schemas.microsoft.com/office/drawing/2014/chart" uri="{C3380CC4-5D6E-409C-BE32-E72D297353CC}">
              <c16:uniqueId val="{00000001-C53A-4E9E-8EF9-464652E309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2.17</c:v>
                </c:pt>
                <c:pt idx="1">
                  <c:v>-1.54</c:v>
                </c:pt>
                <c:pt idx="2">
                  <c:v>-2.73</c:v>
                </c:pt>
                <c:pt idx="3">
                  <c:v>-0.01</c:v>
                </c:pt>
                <c:pt idx="4">
                  <c:v>3.57</c:v>
                </c:pt>
              </c:numCache>
            </c:numRef>
          </c:val>
          <c:smooth val="0"/>
          <c:extLst>
            <c:ext xmlns:c16="http://schemas.microsoft.com/office/drawing/2014/chart" uri="{C3380CC4-5D6E-409C-BE32-E72D297353CC}">
              <c16:uniqueId val="{00000002-C53A-4E9E-8EF9-464652E309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2.09</c:v>
                </c:pt>
                <c:pt idx="2">
                  <c:v>#N/A</c:v>
                </c:pt>
                <c:pt idx="3">
                  <c:v>0.13</c:v>
                </c:pt>
                <c:pt idx="4">
                  <c:v>#N/A</c:v>
                </c:pt>
                <c:pt idx="5">
                  <c:v>0.44</c:v>
                </c:pt>
                <c:pt idx="6">
                  <c:v>0</c:v>
                </c:pt>
                <c:pt idx="7">
                  <c:v>0</c:v>
                </c:pt>
                <c:pt idx="8">
                  <c:v>0</c:v>
                </c:pt>
                <c:pt idx="9">
                  <c:v>0</c:v>
                </c:pt>
              </c:numCache>
            </c:numRef>
          </c:val>
          <c:extLst>
            <c:ext xmlns:c16="http://schemas.microsoft.com/office/drawing/2014/chart" uri="{C3380CC4-5D6E-409C-BE32-E72D297353CC}">
              <c16:uniqueId val="{00000000-2CB3-49D2-9409-F05734F3B6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B3-49D2-9409-F05734F3B6C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B3-49D2-9409-F05734F3B6C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0.03</c:v>
                </c:pt>
                <c:pt idx="4">
                  <c:v>#N/A</c:v>
                </c:pt>
                <c:pt idx="5">
                  <c:v>0.04</c:v>
                </c:pt>
                <c:pt idx="6">
                  <c:v>#N/A</c:v>
                </c:pt>
                <c:pt idx="7">
                  <c:v>0.02</c:v>
                </c:pt>
                <c:pt idx="8">
                  <c:v>#N/A</c:v>
                </c:pt>
                <c:pt idx="9">
                  <c:v>0.02</c:v>
                </c:pt>
              </c:numCache>
            </c:numRef>
          </c:val>
          <c:extLst>
            <c:ext xmlns:c16="http://schemas.microsoft.com/office/drawing/2014/chart" uri="{C3380CC4-5D6E-409C-BE32-E72D297353CC}">
              <c16:uniqueId val="{00000003-2CB3-49D2-9409-F05734F3B6CE}"/>
            </c:ext>
          </c:extLst>
        </c:ser>
        <c:ser>
          <c:idx val="4"/>
          <c:order val="4"/>
          <c:tx>
            <c:strRef>
              <c:f>データシート!$A$31</c:f>
              <c:strCache>
                <c:ptCount val="1"/>
                <c:pt idx="0">
                  <c:v>健康福祉交流館特別会計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7.0000000000000007E-2</c:v>
                </c:pt>
                <c:pt idx="2">
                  <c:v>#N/A</c:v>
                </c:pt>
                <c:pt idx="3">
                  <c:v>0.08</c:v>
                </c:pt>
                <c:pt idx="4">
                  <c:v>#N/A</c:v>
                </c:pt>
                <c:pt idx="5">
                  <c:v>0.04</c:v>
                </c:pt>
                <c:pt idx="6">
                  <c:v>#N/A</c:v>
                </c:pt>
                <c:pt idx="7">
                  <c:v>0.1</c:v>
                </c:pt>
                <c:pt idx="8">
                  <c:v>#N/A</c:v>
                </c:pt>
                <c:pt idx="9">
                  <c:v>0.05</c:v>
                </c:pt>
              </c:numCache>
            </c:numRef>
          </c:val>
          <c:extLst>
            <c:ext xmlns:c16="http://schemas.microsoft.com/office/drawing/2014/chart" uri="{C3380CC4-5D6E-409C-BE32-E72D297353CC}">
              <c16:uniqueId val="{00000004-2CB3-49D2-9409-F05734F3B6CE}"/>
            </c:ext>
          </c:extLst>
        </c:ser>
        <c:ser>
          <c:idx val="5"/>
          <c:order val="5"/>
          <c:tx>
            <c:strRef>
              <c:f>データシート!$A$32</c:f>
              <c:strCache>
                <c:ptCount val="1"/>
                <c:pt idx="0">
                  <c:v>町営駐車場特別会計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c:v>
                </c:pt>
                <c:pt idx="2">
                  <c:v>#N/A</c:v>
                </c:pt>
                <c:pt idx="3">
                  <c:v>0.15</c:v>
                </c:pt>
                <c:pt idx="4">
                  <c:v>#N/A</c:v>
                </c:pt>
                <c:pt idx="5">
                  <c:v>0.09</c:v>
                </c:pt>
                <c:pt idx="6">
                  <c:v>#N/A</c:v>
                </c:pt>
                <c:pt idx="7">
                  <c:v>0.18</c:v>
                </c:pt>
                <c:pt idx="8">
                  <c:v>#N/A</c:v>
                </c:pt>
                <c:pt idx="9">
                  <c:v>0.15</c:v>
                </c:pt>
              </c:numCache>
            </c:numRef>
          </c:val>
          <c:extLst>
            <c:ext xmlns:c16="http://schemas.microsoft.com/office/drawing/2014/chart" uri="{C3380CC4-5D6E-409C-BE32-E72D297353CC}">
              <c16:uniqueId val="{00000005-2CB3-49D2-9409-F05734F3B6C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3.65</c:v>
                </c:pt>
                <c:pt idx="2">
                  <c:v>#N/A</c:v>
                </c:pt>
                <c:pt idx="3">
                  <c:v>2.44</c:v>
                </c:pt>
                <c:pt idx="4">
                  <c:v>#N/A</c:v>
                </c:pt>
                <c:pt idx="5">
                  <c:v>2.62</c:v>
                </c:pt>
                <c:pt idx="6">
                  <c:v>#N/A</c:v>
                </c:pt>
                <c:pt idx="7">
                  <c:v>2.44</c:v>
                </c:pt>
                <c:pt idx="8">
                  <c:v>#N/A</c:v>
                </c:pt>
                <c:pt idx="9">
                  <c:v>0.39</c:v>
                </c:pt>
              </c:numCache>
            </c:numRef>
          </c:val>
          <c:extLst>
            <c:ext xmlns:c16="http://schemas.microsoft.com/office/drawing/2014/chart" uri="{C3380CC4-5D6E-409C-BE32-E72D297353CC}">
              <c16:uniqueId val="{00000006-2CB3-49D2-9409-F05734F3B6C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1.04</c:v>
                </c:pt>
                <c:pt idx="8">
                  <c:v>#N/A</c:v>
                </c:pt>
                <c:pt idx="9">
                  <c:v>1.31</c:v>
                </c:pt>
              </c:numCache>
            </c:numRef>
          </c:val>
          <c:extLst>
            <c:ext xmlns:c16="http://schemas.microsoft.com/office/drawing/2014/chart" uri="{C3380CC4-5D6E-409C-BE32-E72D297353CC}">
              <c16:uniqueId val="{00000007-2CB3-49D2-9409-F05734F3B6C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4.33</c:v>
                </c:pt>
                <c:pt idx="2">
                  <c:v>#N/A</c:v>
                </c:pt>
                <c:pt idx="3">
                  <c:v>3.89</c:v>
                </c:pt>
                <c:pt idx="4">
                  <c:v>#N/A</c:v>
                </c:pt>
                <c:pt idx="5">
                  <c:v>5.72</c:v>
                </c:pt>
                <c:pt idx="6">
                  <c:v>#N/A</c:v>
                </c:pt>
                <c:pt idx="7">
                  <c:v>4.38</c:v>
                </c:pt>
                <c:pt idx="8">
                  <c:v>#N/A</c:v>
                </c:pt>
                <c:pt idx="9">
                  <c:v>5.51</c:v>
                </c:pt>
              </c:numCache>
            </c:numRef>
          </c:val>
          <c:extLst>
            <c:ext xmlns:c16="http://schemas.microsoft.com/office/drawing/2014/chart" uri="{C3380CC4-5D6E-409C-BE32-E72D297353CC}">
              <c16:uniqueId val="{00000008-2CB3-49D2-9409-F05734F3B6C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9.56</c:v>
                </c:pt>
                <c:pt idx="2">
                  <c:v>#N/A</c:v>
                </c:pt>
                <c:pt idx="3">
                  <c:v>11.68</c:v>
                </c:pt>
                <c:pt idx="4">
                  <c:v>#N/A</c:v>
                </c:pt>
                <c:pt idx="5">
                  <c:v>12.62</c:v>
                </c:pt>
                <c:pt idx="6">
                  <c:v>#N/A</c:v>
                </c:pt>
                <c:pt idx="7">
                  <c:v>12.49</c:v>
                </c:pt>
                <c:pt idx="8">
                  <c:v>#N/A</c:v>
                </c:pt>
                <c:pt idx="9">
                  <c:v>12.13</c:v>
                </c:pt>
              </c:numCache>
            </c:numRef>
          </c:val>
          <c:extLst>
            <c:ext xmlns:c16="http://schemas.microsoft.com/office/drawing/2014/chart" uri="{C3380CC4-5D6E-409C-BE32-E72D297353CC}">
              <c16:uniqueId val="{00000009-2CB3-49D2-9409-F05734F3B6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454</c:v>
                </c:pt>
                <c:pt idx="5">
                  <c:v>441</c:v>
                </c:pt>
                <c:pt idx="8">
                  <c:v>413</c:v>
                </c:pt>
                <c:pt idx="11">
                  <c:v>404</c:v>
                </c:pt>
                <c:pt idx="14">
                  <c:v>386</c:v>
                </c:pt>
              </c:numCache>
            </c:numRef>
          </c:val>
          <c:extLst>
            <c:ext xmlns:c16="http://schemas.microsoft.com/office/drawing/2014/chart" uri="{C3380CC4-5D6E-409C-BE32-E72D297353CC}">
              <c16:uniqueId val="{00000000-E661-47C2-9586-AAE8633865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61-47C2-9586-AAE8633865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1</c:v>
                </c:pt>
                <c:pt idx="9">
                  <c:v>1</c:v>
                </c:pt>
                <c:pt idx="12">
                  <c:v>3</c:v>
                </c:pt>
              </c:numCache>
            </c:numRef>
          </c:val>
          <c:extLst>
            <c:ext xmlns:c16="http://schemas.microsoft.com/office/drawing/2014/chart" uri="{C3380CC4-5D6E-409C-BE32-E72D297353CC}">
              <c16:uniqueId val="{00000002-E661-47C2-9586-AAE8633865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c:v>
                </c:pt>
                <c:pt idx="3">
                  <c:v>4</c:v>
                </c:pt>
                <c:pt idx="6">
                  <c:v>4</c:v>
                </c:pt>
                <c:pt idx="9">
                  <c:v>3</c:v>
                </c:pt>
                <c:pt idx="12">
                  <c:v>3</c:v>
                </c:pt>
              </c:numCache>
            </c:numRef>
          </c:val>
          <c:extLst>
            <c:ext xmlns:c16="http://schemas.microsoft.com/office/drawing/2014/chart" uri="{C3380CC4-5D6E-409C-BE32-E72D297353CC}">
              <c16:uniqueId val="{00000003-E661-47C2-9586-AAE8633865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161</c:v>
                </c:pt>
                <c:pt idx="3">
                  <c:v>169</c:v>
                </c:pt>
                <c:pt idx="6">
                  <c:v>175</c:v>
                </c:pt>
                <c:pt idx="9">
                  <c:v>205</c:v>
                </c:pt>
                <c:pt idx="12">
                  <c:v>191</c:v>
                </c:pt>
              </c:numCache>
            </c:numRef>
          </c:val>
          <c:extLst>
            <c:ext xmlns:c16="http://schemas.microsoft.com/office/drawing/2014/chart" uri="{C3380CC4-5D6E-409C-BE32-E72D297353CC}">
              <c16:uniqueId val="{00000004-E661-47C2-9586-AAE8633865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61-47C2-9586-AAE8633865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61-47C2-9586-AAE8633865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503</c:v>
                </c:pt>
                <c:pt idx="3">
                  <c:v>492</c:v>
                </c:pt>
                <c:pt idx="6">
                  <c:v>432</c:v>
                </c:pt>
                <c:pt idx="9">
                  <c:v>448</c:v>
                </c:pt>
                <c:pt idx="12">
                  <c:v>468</c:v>
                </c:pt>
              </c:numCache>
            </c:numRef>
          </c:val>
          <c:extLst>
            <c:ext xmlns:c16="http://schemas.microsoft.com/office/drawing/2014/chart" uri="{C3380CC4-5D6E-409C-BE32-E72D297353CC}">
              <c16:uniqueId val="{00000007-E661-47C2-9586-AAE8633865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217</c:v>
                </c:pt>
                <c:pt idx="2">
                  <c:v>#N/A</c:v>
                </c:pt>
                <c:pt idx="3">
                  <c:v>#N/A</c:v>
                </c:pt>
                <c:pt idx="4">
                  <c:v>225</c:v>
                </c:pt>
                <c:pt idx="5">
                  <c:v>#N/A</c:v>
                </c:pt>
                <c:pt idx="6">
                  <c:v>#N/A</c:v>
                </c:pt>
                <c:pt idx="7">
                  <c:v>199</c:v>
                </c:pt>
                <c:pt idx="8">
                  <c:v>#N/A</c:v>
                </c:pt>
                <c:pt idx="9">
                  <c:v>#N/A</c:v>
                </c:pt>
                <c:pt idx="10">
                  <c:v>253</c:v>
                </c:pt>
                <c:pt idx="11">
                  <c:v>#N/A</c:v>
                </c:pt>
                <c:pt idx="12">
                  <c:v>#N/A</c:v>
                </c:pt>
                <c:pt idx="13">
                  <c:v>279</c:v>
                </c:pt>
                <c:pt idx="14">
                  <c:v>#N/A</c:v>
                </c:pt>
              </c:numCache>
            </c:numRef>
          </c:val>
          <c:smooth val="0"/>
          <c:extLst>
            <c:ext xmlns:c16="http://schemas.microsoft.com/office/drawing/2014/chart" uri="{C3380CC4-5D6E-409C-BE32-E72D297353CC}">
              <c16:uniqueId val="{00000008-E661-47C2-9586-AAE8633865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4351</c:v>
                </c:pt>
                <c:pt idx="5">
                  <c:v>4206</c:v>
                </c:pt>
                <c:pt idx="8">
                  <c:v>4076</c:v>
                </c:pt>
                <c:pt idx="11">
                  <c:v>3950</c:v>
                </c:pt>
                <c:pt idx="14">
                  <c:v>3991</c:v>
                </c:pt>
              </c:numCache>
            </c:numRef>
          </c:val>
          <c:extLst>
            <c:ext xmlns:c16="http://schemas.microsoft.com/office/drawing/2014/chart" uri="{C3380CC4-5D6E-409C-BE32-E72D297353CC}">
              <c16:uniqueId val="{00000000-FD9F-46AD-AFF9-13C13608FF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139</c:v>
                </c:pt>
                <c:pt idx="5">
                  <c:v>115</c:v>
                </c:pt>
                <c:pt idx="8">
                  <c:v>84</c:v>
                </c:pt>
                <c:pt idx="11">
                  <c:v>55</c:v>
                </c:pt>
                <c:pt idx="14">
                  <c:v>34</c:v>
                </c:pt>
              </c:numCache>
            </c:numRef>
          </c:val>
          <c:extLst>
            <c:ext xmlns:c16="http://schemas.microsoft.com/office/drawing/2014/chart" uri="{C3380CC4-5D6E-409C-BE32-E72D297353CC}">
              <c16:uniqueId val="{00000001-FD9F-46AD-AFF9-13C13608FF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1859</c:v>
                </c:pt>
                <c:pt idx="5">
                  <c:v>1867</c:v>
                </c:pt>
                <c:pt idx="8">
                  <c:v>1786</c:v>
                </c:pt>
                <c:pt idx="11">
                  <c:v>1787</c:v>
                </c:pt>
                <c:pt idx="14">
                  <c:v>1907</c:v>
                </c:pt>
              </c:numCache>
            </c:numRef>
          </c:val>
          <c:extLst>
            <c:ext xmlns:c16="http://schemas.microsoft.com/office/drawing/2014/chart" uri="{C3380CC4-5D6E-409C-BE32-E72D297353CC}">
              <c16:uniqueId val="{00000002-FD9F-46AD-AFF9-13C13608FF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9F-46AD-AFF9-13C13608FF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9F-46AD-AFF9-13C13608FF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9F-46AD-AFF9-13C13608FF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566</c:v>
                </c:pt>
                <c:pt idx="3">
                  <c:v>508</c:v>
                </c:pt>
                <c:pt idx="6">
                  <c:v>483</c:v>
                </c:pt>
                <c:pt idx="9">
                  <c:v>450</c:v>
                </c:pt>
                <c:pt idx="12">
                  <c:v>546</c:v>
                </c:pt>
              </c:numCache>
            </c:numRef>
          </c:val>
          <c:extLst>
            <c:ext xmlns:c16="http://schemas.microsoft.com/office/drawing/2014/chart" uri="{C3380CC4-5D6E-409C-BE32-E72D297353CC}">
              <c16:uniqueId val="{00000006-FD9F-46AD-AFF9-13C13608FF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c:v>
                </c:pt>
                <c:pt idx="3">
                  <c:v>12</c:v>
                </c:pt>
                <c:pt idx="6">
                  <c:v>8</c:v>
                </c:pt>
                <c:pt idx="9">
                  <c:v>5</c:v>
                </c:pt>
                <c:pt idx="12">
                  <c:v>2</c:v>
                </c:pt>
              </c:numCache>
            </c:numRef>
          </c:val>
          <c:extLst>
            <c:ext xmlns:c16="http://schemas.microsoft.com/office/drawing/2014/chart" uri="{C3380CC4-5D6E-409C-BE32-E72D297353CC}">
              <c16:uniqueId val="{00000007-FD9F-46AD-AFF9-13C13608FF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2565</c:v>
                </c:pt>
                <c:pt idx="3">
                  <c:v>2468</c:v>
                </c:pt>
                <c:pt idx="6">
                  <c:v>2380</c:v>
                </c:pt>
                <c:pt idx="9">
                  <c:v>2444</c:v>
                </c:pt>
                <c:pt idx="12">
                  <c:v>2422</c:v>
                </c:pt>
              </c:numCache>
            </c:numRef>
          </c:val>
          <c:extLst>
            <c:ext xmlns:c16="http://schemas.microsoft.com/office/drawing/2014/chart" uri="{C3380CC4-5D6E-409C-BE32-E72D297353CC}">
              <c16:uniqueId val="{00000008-FD9F-46AD-AFF9-13C13608FF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c:v>
                </c:pt>
                <c:pt idx="3">
                  <c:v>4</c:v>
                </c:pt>
                <c:pt idx="6">
                  <c:v>4</c:v>
                </c:pt>
                <c:pt idx="9">
                  <c:v>3</c:v>
                </c:pt>
                <c:pt idx="12">
                  <c:v>3</c:v>
                </c:pt>
              </c:numCache>
            </c:numRef>
          </c:val>
          <c:extLst>
            <c:ext xmlns:c16="http://schemas.microsoft.com/office/drawing/2014/chart" uri="{C3380CC4-5D6E-409C-BE32-E72D297353CC}">
              <c16:uniqueId val="{00000009-FD9F-46AD-AFF9-13C13608FF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4604</c:v>
                </c:pt>
                <c:pt idx="3">
                  <c:v>4516</c:v>
                </c:pt>
                <c:pt idx="6">
                  <c:v>4633</c:v>
                </c:pt>
                <c:pt idx="9">
                  <c:v>4581</c:v>
                </c:pt>
                <c:pt idx="12">
                  <c:v>5243</c:v>
                </c:pt>
              </c:numCache>
            </c:numRef>
          </c:val>
          <c:extLst>
            <c:ext xmlns:c16="http://schemas.microsoft.com/office/drawing/2014/chart" uri="{C3380CC4-5D6E-409C-BE32-E72D297353CC}">
              <c16:uniqueId val="{0000000A-FD9F-46AD-AFF9-13C13608FF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1406</c:v>
                </c:pt>
                <c:pt idx="2">
                  <c:v>#N/A</c:v>
                </c:pt>
                <c:pt idx="3">
                  <c:v>#N/A</c:v>
                </c:pt>
                <c:pt idx="4">
                  <c:v>1321</c:v>
                </c:pt>
                <c:pt idx="5">
                  <c:v>#N/A</c:v>
                </c:pt>
                <c:pt idx="6">
                  <c:v>#N/A</c:v>
                </c:pt>
                <c:pt idx="7">
                  <c:v>1561</c:v>
                </c:pt>
                <c:pt idx="8">
                  <c:v>#N/A</c:v>
                </c:pt>
                <c:pt idx="9">
                  <c:v>#N/A</c:v>
                </c:pt>
                <c:pt idx="10">
                  <c:v>1691</c:v>
                </c:pt>
                <c:pt idx="11">
                  <c:v>#N/A</c:v>
                </c:pt>
                <c:pt idx="12">
                  <c:v>#N/A</c:v>
                </c:pt>
                <c:pt idx="13">
                  <c:v>2283</c:v>
                </c:pt>
                <c:pt idx="14">
                  <c:v>#N/A</c:v>
                </c:pt>
              </c:numCache>
            </c:numRef>
          </c:val>
          <c:smooth val="0"/>
          <c:extLst>
            <c:ext xmlns:c16="http://schemas.microsoft.com/office/drawing/2014/chart" uri="{C3380CC4-5D6E-409C-BE32-E72D297353CC}">
              <c16:uniqueId val="{0000000B-FD9F-46AD-AFF9-13C13608FF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1080</c:v>
                </c:pt>
                <c:pt idx="1">
                  <c:v>1102</c:v>
                </c:pt>
                <c:pt idx="2">
                  <c:v>1173</c:v>
                </c:pt>
              </c:numCache>
            </c:numRef>
          </c:val>
          <c:extLst>
            <c:ext xmlns:c16="http://schemas.microsoft.com/office/drawing/2014/chart" uri="{C3380CC4-5D6E-409C-BE32-E72D297353CC}">
              <c16:uniqueId val="{00000000-C14E-4D12-B8FC-134CF74259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131</c:v>
                </c:pt>
                <c:pt idx="1">
                  <c:v>131</c:v>
                </c:pt>
                <c:pt idx="2">
                  <c:v>272</c:v>
                </c:pt>
              </c:numCache>
            </c:numRef>
          </c:val>
          <c:extLst>
            <c:ext xmlns:c16="http://schemas.microsoft.com/office/drawing/2014/chart" uri="{C3380CC4-5D6E-409C-BE32-E72D297353CC}">
              <c16:uniqueId val="{00000001-C14E-4D12-B8FC-134CF74259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339</c:v>
                </c:pt>
                <c:pt idx="1">
                  <c:v>311</c:v>
                </c:pt>
                <c:pt idx="2">
                  <c:v>149</c:v>
                </c:pt>
              </c:numCache>
            </c:numRef>
          </c:val>
          <c:extLst>
            <c:ext xmlns:c16="http://schemas.microsoft.com/office/drawing/2014/chart" uri="{C3380CC4-5D6E-409C-BE32-E72D297353CC}">
              <c16:uniqueId val="{00000002-C14E-4D12-B8FC-134CF74259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800" b="0" i="0" baseline="0">
              <a:solidFill>
                <a:schemeClr val="dk1"/>
              </a:solidFill>
              <a:effectLst/>
              <a:latin typeface="+mn-lt"/>
              <a:ea typeface="+mn-ea"/>
              <a:cs typeface="+mn-cs"/>
            </a:rPr>
            <a:t>○元利償還金･･･</a:t>
          </a:r>
          <a:r>
            <a:rPr lang="en-US" altLang="ja-JP" sz="800" b="0" i="0" baseline="0">
              <a:solidFill>
                <a:schemeClr val="dk1"/>
              </a:solidFill>
              <a:effectLst/>
              <a:latin typeface="+mn-lt"/>
              <a:ea typeface="+mn-ea"/>
              <a:cs typeface="+mn-cs"/>
            </a:rPr>
            <a:t>H19</a:t>
          </a:r>
          <a:r>
            <a:rPr lang="ja-JP" altLang="ja-JP" sz="800" b="0" i="0" baseline="0">
              <a:solidFill>
                <a:schemeClr val="dk1"/>
              </a:solidFill>
              <a:effectLst/>
              <a:latin typeface="+mn-lt"/>
              <a:ea typeface="+mn-ea"/>
              <a:cs typeface="+mn-cs"/>
            </a:rPr>
            <a:t>～</a:t>
          </a:r>
          <a:r>
            <a:rPr lang="en-US" altLang="ja-JP" sz="800" b="0" i="0" baseline="0">
              <a:solidFill>
                <a:schemeClr val="dk1"/>
              </a:solidFill>
              <a:effectLst/>
              <a:latin typeface="+mn-lt"/>
              <a:ea typeface="+mn-ea"/>
              <a:cs typeface="+mn-cs"/>
            </a:rPr>
            <a:t>21</a:t>
          </a:r>
          <a:r>
            <a:rPr lang="ja-JP" altLang="ja-JP" sz="800" b="0" i="0" baseline="0">
              <a:solidFill>
                <a:schemeClr val="dk1"/>
              </a:solidFill>
              <a:effectLst/>
              <a:latin typeface="+mn-lt"/>
              <a:ea typeface="+mn-ea"/>
              <a:cs typeface="+mn-cs"/>
            </a:rPr>
            <a:t>年度の</a:t>
          </a:r>
          <a:r>
            <a:rPr lang="en-US" altLang="ja-JP" sz="800" b="0" i="0" baseline="0">
              <a:solidFill>
                <a:schemeClr val="dk1"/>
              </a:solidFill>
              <a:effectLst/>
              <a:latin typeface="+mn-lt"/>
              <a:ea typeface="+mn-ea"/>
              <a:cs typeface="+mn-cs"/>
            </a:rPr>
            <a:t>3</a:t>
          </a:r>
          <a:r>
            <a:rPr lang="ja-JP" altLang="ja-JP" sz="800" b="0" i="0" baseline="0">
              <a:solidFill>
                <a:schemeClr val="dk1"/>
              </a:solidFill>
              <a:effectLst/>
              <a:latin typeface="+mn-lt"/>
              <a:ea typeface="+mn-ea"/>
              <a:cs typeface="+mn-cs"/>
            </a:rPr>
            <a:t>ヵ年にわたり高利率の起債を繰り上げ償還したことや、新規発行の起債をプライマリーバランス黒字に配慮して発行したことにより</a:t>
          </a:r>
          <a:r>
            <a:rPr lang="en-US" altLang="ja-JP" sz="800" b="0" i="0" baseline="0">
              <a:solidFill>
                <a:schemeClr val="dk1"/>
              </a:solidFill>
              <a:effectLst/>
              <a:latin typeface="+mn-lt"/>
              <a:ea typeface="+mn-ea"/>
              <a:cs typeface="+mn-cs"/>
            </a:rPr>
            <a:t>H26</a:t>
          </a:r>
          <a:r>
            <a:rPr lang="ja-JP" altLang="ja-JP" sz="800" b="0" i="0" baseline="0">
              <a:solidFill>
                <a:schemeClr val="dk1"/>
              </a:solidFill>
              <a:effectLst/>
              <a:latin typeface="+mn-lt"/>
              <a:ea typeface="+mn-ea"/>
              <a:cs typeface="+mn-cs"/>
            </a:rPr>
            <a:t>年度</a:t>
          </a:r>
          <a:r>
            <a:rPr lang="en-US" altLang="ja-JP" sz="800" b="0" i="0" baseline="0">
              <a:solidFill>
                <a:schemeClr val="dk1"/>
              </a:solidFill>
              <a:effectLst/>
              <a:latin typeface="+mn-lt"/>
              <a:ea typeface="+mn-ea"/>
              <a:cs typeface="+mn-cs"/>
            </a:rPr>
            <a:t>502</a:t>
          </a:r>
          <a:r>
            <a:rPr lang="ja-JP" altLang="ja-JP" sz="800" b="0" i="0" baseline="0">
              <a:solidFill>
                <a:schemeClr val="dk1"/>
              </a:solidFill>
              <a:effectLst/>
              <a:latin typeface="+mn-lt"/>
              <a:ea typeface="+mn-ea"/>
              <a:cs typeface="+mn-cs"/>
            </a:rPr>
            <a:t>百万円まで減少、</a:t>
          </a:r>
          <a:r>
            <a:rPr lang="en-US" altLang="ja-JP" sz="800" b="0" i="0" baseline="0">
              <a:solidFill>
                <a:schemeClr val="dk1"/>
              </a:solidFill>
              <a:effectLst/>
              <a:latin typeface="+mn-lt"/>
              <a:ea typeface="+mn-ea"/>
              <a:cs typeface="+mn-cs"/>
            </a:rPr>
            <a:t>H30</a:t>
          </a:r>
          <a:r>
            <a:rPr lang="ja-JP" altLang="ja-JP" sz="800" b="0" i="0" baseline="0">
              <a:solidFill>
                <a:schemeClr val="dk1"/>
              </a:solidFill>
              <a:effectLst/>
              <a:latin typeface="+mn-lt"/>
              <a:ea typeface="+mn-ea"/>
              <a:cs typeface="+mn-cs"/>
            </a:rPr>
            <a:t>年度に繰り上げ償還を実施し</a:t>
          </a:r>
          <a:r>
            <a:rPr lang="en-US" altLang="ja-JP" sz="800" b="0" i="0" baseline="0">
              <a:solidFill>
                <a:schemeClr val="dk1"/>
              </a:solidFill>
              <a:effectLst/>
              <a:latin typeface="+mn-lt"/>
              <a:ea typeface="+mn-ea"/>
              <a:cs typeface="+mn-cs"/>
            </a:rPr>
            <a:t>492</a:t>
          </a:r>
          <a:r>
            <a:rPr lang="ja-JP" altLang="ja-JP" sz="800" b="0" i="0" baseline="0">
              <a:solidFill>
                <a:schemeClr val="dk1"/>
              </a:solidFill>
              <a:effectLst/>
              <a:latin typeface="+mn-lt"/>
              <a:ea typeface="+mn-ea"/>
              <a:cs typeface="+mn-cs"/>
            </a:rPr>
            <a:t>百万円まで減少、</a:t>
          </a:r>
          <a:r>
            <a:rPr lang="en-US" altLang="ja-JP" sz="800" b="0" i="0" baseline="0">
              <a:solidFill>
                <a:schemeClr val="dk1"/>
              </a:solidFill>
              <a:effectLst/>
              <a:latin typeface="+mn-lt"/>
              <a:ea typeface="+mn-ea"/>
              <a:cs typeface="+mn-cs"/>
            </a:rPr>
            <a:t>R3</a:t>
          </a:r>
          <a:r>
            <a:rPr lang="ja-JP" altLang="ja-JP" sz="800" b="0" i="0" baseline="0">
              <a:solidFill>
                <a:schemeClr val="dk1"/>
              </a:solidFill>
              <a:effectLst/>
              <a:latin typeface="+mn-lt"/>
              <a:ea typeface="+mn-ea"/>
              <a:cs typeface="+mn-cs"/>
            </a:rPr>
            <a:t>年度は</a:t>
          </a:r>
          <a:r>
            <a:rPr lang="en-US" altLang="ja-JP" sz="800" b="0" i="0" baseline="0">
              <a:solidFill>
                <a:schemeClr val="dk1"/>
              </a:solidFill>
              <a:effectLst/>
              <a:latin typeface="+mn-lt"/>
              <a:ea typeface="+mn-ea"/>
              <a:cs typeface="+mn-cs"/>
            </a:rPr>
            <a:t>468</a:t>
          </a:r>
          <a:r>
            <a:rPr lang="ja-JP" altLang="ja-JP" sz="800" b="0" i="0" baseline="0">
              <a:solidFill>
                <a:schemeClr val="dk1"/>
              </a:solidFill>
              <a:effectLst/>
              <a:latin typeface="+mn-lt"/>
              <a:ea typeface="+mn-ea"/>
              <a:cs typeface="+mn-cs"/>
            </a:rPr>
            <a:t>百万円となった。（対前年度</a:t>
          </a:r>
          <a:r>
            <a:rPr lang="en-US" altLang="ja-JP" sz="800" b="0" i="0" baseline="0">
              <a:solidFill>
                <a:schemeClr val="dk1"/>
              </a:solidFill>
              <a:effectLst/>
              <a:latin typeface="+mn-lt"/>
              <a:ea typeface="+mn-ea"/>
              <a:cs typeface="+mn-cs"/>
            </a:rPr>
            <a:t>20</a:t>
          </a:r>
          <a:r>
            <a:rPr lang="ja-JP" altLang="ja-JP" sz="800" b="0" i="0" baseline="0">
              <a:solidFill>
                <a:schemeClr val="dk1"/>
              </a:solidFill>
              <a:effectLst/>
              <a:latin typeface="+mn-lt"/>
              <a:ea typeface="+mn-ea"/>
              <a:cs typeface="+mn-cs"/>
            </a:rPr>
            <a:t>百万円増）。</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○公営企業債の元利償還に対する繰入金･･･下水道事業会計等においても事業費を過大にならないよう計画的な実施により</a:t>
          </a:r>
          <a:r>
            <a:rPr lang="en-US" altLang="ja-JP" sz="800" b="0" i="0" baseline="0">
              <a:solidFill>
                <a:schemeClr val="dk1"/>
              </a:solidFill>
              <a:effectLst/>
              <a:latin typeface="+mn-lt"/>
              <a:ea typeface="+mn-ea"/>
              <a:cs typeface="+mn-cs"/>
            </a:rPr>
            <a:t>H22</a:t>
          </a:r>
          <a:r>
            <a:rPr lang="ja-JP" altLang="ja-JP" sz="800" b="0" i="0" baseline="0">
              <a:solidFill>
                <a:schemeClr val="dk1"/>
              </a:solidFill>
              <a:effectLst/>
              <a:latin typeface="+mn-lt"/>
              <a:ea typeface="+mn-ea"/>
              <a:cs typeface="+mn-cs"/>
            </a:rPr>
            <a:t>年度以降</a:t>
          </a:r>
          <a:r>
            <a:rPr lang="en-US" altLang="ja-JP" sz="800" b="0" i="0" baseline="0">
              <a:solidFill>
                <a:schemeClr val="dk1"/>
              </a:solidFill>
              <a:effectLst/>
              <a:latin typeface="+mn-lt"/>
              <a:ea typeface="+mn-ea"/>
              <a:cs typeface="+mn-cs"/>
            </a:rPr>
            <a:t>H25</a:t>
          </a:r>
          <a:r>
            <a:rPr lang="ja-JP" altLang="ja-JP" sz="800" b="0" i="0" baseline="0">
              <a:solidFill>
                <a:schemeClr val="dk1"/>
              </a:solidFill>
              <a:effectLst/>
              <a:latin typeface="+mn-lt"/>
              <a:ea typeface="+mn-ea"/>
              <a:cs typeface="+mn-cs"/>
            </a:rPr>
            <a:t>年度まで減少したが、</a:t>
          </a:r>
          <a:r>
            <a:rPr lang="en-US" altLang="ja-JP" sz="800" b="0" i="0" baseline="0">
              <a:solidFill>
                <a:schemeClr val="dk1"/>
              </a:solidFill>
              <a:effectLst/>
              <a:latin typeface="+mn-lt"/>
              <a:ea typeface="+mn-ea"/>
              <a:cs typeface="+mn-cs"/>
            </a:rPr>
            <a:t>R3</a:t>
          </a:r>
          <a:r>
            <a:rPr lang="ja-JP" altLang="ja-JP" sz="800" b="0" i="0" baseline="0">
              <a:solidFill>
                <a:schemeClr val="dk1"/>
              </a:solidFill>
              <a:effectLst/>
              <a:latin typeface="+mn-lt"/>
              <a:ea typeface="+mn-ea"/>
              <a:cs typeface="+mn-cs"/>
            </a:rPr>
            <a:t>年度は</a:t>
          </a:r>
          <a:r>
            <a:rPr lang="en-US" altLang="ja-JP" sz="800" b="0" i="0" baseline="0">
              <a:solidFill>
                <a:schemeClr val="dk1"/>
              </a:solidFill>
              <a:effectLst/>
              <a:latin typeface="+mn-lt"/>
              <a:ea typeface="+mn-ea"/>
              <a:cs typeface="+mn-cs"/>
            </a:rPr>
            <a:t>191</a:t>
          </a:r>
          <a:r>
            <a:rPr lang="ja-JP" altLang="ja-JP" sz="800" b="0" i="0" baseline="0">
              <a:solidFill>
                <a:schemeClr val="dk1"/>
              </a:solidFill>
              <a:effectLst/>
              <a:latin typeface="+mn-lt"/>
              <a:ea typeface="+mn-ea"/>
              <a:cs typeface="+mn-cs"/>
            </a:rPr>
            <a:t>百万円と前年</a:t>
          </a:r>
          <a:r>
            <a:rPr lang="ja-JP" altLang="en-US" sz="800" b="0" i="0" baseline="0">
              <a:solidFill>
                <a:schemeClr val="dk1"/>
              </a:solidFill>
              <a:effectLst/>
              <a:latin typeface="+mn-lt"/>
              <a:ea typeface="+mn-ea"/>
              <a:cs typeface="+mn-cs"/>
            </a:rPr>
            <a:t>比</a:t>
          </a:r>
          <a:r>
            <a:rPr lang="en-US" altLang="ja-JP" sz="800" b="0" i="0" baseline="0">
              <a:solidFill>
                <a:schemeClr val="dk1"/>
              </a:solidFill>
              <a:effectLst/>
              <a:latin typeface="+mn-lt"/>
              <a:ea typeface="+mn-ea"/>
              <a:cs typeface="+mn-cs"/>
            </a:rPr>
            <a:t>14</a:t>
          </a:r>
          <a:r>
            <a:rPr lang="ja-JP" altLang="ja-JP" sz="800" b="0" i="0" baseline="0">
              <a:solidFill>
                <a:schemeClr val="dk1"/>
              </a:solidFill>
              <a:effectLst/>
              <a:latin typeface="+mn-lt"/>
              <a:ea typeface="+mn-ea"/>
              <a:cs typeface="+mn-cs"/>
            </a:rPr>
            <a:t>百万円</a:t>
          </a:r>
          <a:r>
            <a:rPr lang="ja-JP" altLang="en-US" sz="800" b="0" i="0" baseline="0">
              <a:solidFill>
                <a:schemeClr val="dk1"/>
              </a:solidFill>
              <a:effectLst/>
              <a:latin typeface="+mn-lt"/>
              <a:ea typeface="+mn-ea"/>
              <a:cs typeface="+mn-cs"/>
            </a:rPr>
            <a:t>減</a:t>
          </a:r>
          <a:r>
            <a:rPr lang="ja-JP" altLang="ja-JP" sz="800" b="0" i="0" baseline="0">
              <a:solidFill>
                <a:schemeClr val="dk1"/>
              </a:solidFill>
              <a:effectLst/>
              <a:latin typeface="+mn-lt"/>
              <a:ea typeface="+mn-ea"/>
              <a:cs typeface="+mn-cs"/>
            </a:rPr>
            <a:t>額となった。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○組合等が起こした地方債の元利償還金に対する負担金等･･･一関地方広域行政組合の負担金である。</a:t>
          </a:r>
          <a:r>
            <a:rPr lang="en-US" altLang="ja-JP" sz="800" b="0" i="0" baseline="0">
              <a:solidFill>
                <a:schemeClr val="dk1"/>
              </a:solidFill>
              <a:effectLst/>
              <a:latin typeface="+mn-lt"/>
              <a:ea typeface="+mn-ea"/>
              <a:cs typeface="+mn-cs"/>
            </a:rPr>
            <a:t>R3</a:t>
          </a:r>
          <a:r>
            <a:rPr lang="ja-JP" altLang="ja-JP" sz="800" b="0" i="0" baseline="0">
              <a:solidFill>
                <a:schemeClr val="dk1"/>
              </a:solidFill>
              <a:effectLst/>
              <a:latin typeface="+mn-lt"/>
              <a:ea typeface="+mn-ea"/>
              <a:cs typeface="+mn-cs"/>
            </a:rPr>
            <a:t>年度</a:t>
          </a:r>
          <a:r>
            <a:rPr lang="en-US" altLang="ja-JP" sz="800" b="0" i="0" baseline="0">
              <a:solidFill>
                <a:schemeClr val="dk1"/>
              </a:solidFill>
              <a:effectLst/>
              <a:latin typeface="+mn-lt"/>
              <a:ea typeface="+mn-ea"/>
              <a:cs typeface="+mn-cs"/>
            </a:rPr>
            <a:t>3</a:t>
          </a:r>
          <a:r>
            <a:rPr lang="ja-JP" altLang="ja-JP" sz="800" b="0" i="0" baseline="0">
              <a:solidFill>
                <a:schemeClr val="dk1"/>
              </a:solidFill>
              <a:effectLst/>
              <a:latin typeface="+mn-lt"/>
              <a:ea typeface="+mn-ea"/>
              <a:cs typeface="+mn-cs"/>
            </a:rPr>
            <a:t>百万円となった。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○債務負担行為に基づく支出額･･･近年圃場整備等の新たな事業を行っていないことなどから年々減少してい</a:t>
          </a:r>
          <a:r>
            <a:rPr lang="ja-JP" altLang="en-US" sz="800" b="0" i="0" baseline="0">
              <a:solidFill>
                <a:schemeClr val="dk1"/>
              </a:solidFill>
              <a:effectLst/>
              <a:latin typeface="+mn-lt"/>
              <a:ea typeface="+mn-ea"/>
              <a:cs typeface="+mn-cs"/>
            </a:rPr>
            <a:t>たが、平泉町企業奨励条例に基づく資金の借入に対する利子補給により</a:t>
          </a:r>
          <a:r>
            <a:rPr lang="en-US" altLang="ja-JP" sz="800" b="0" i="0" baseline="0">
              <a:solidFill>
                <a:schemeClr val="dk1"/>
              </a:solidFill>
              <a:effectLst/>
              <a:latin typeface="+mn-lt"/>
              <a:ea typeface="+mn-ea"/>
              <a:cs typeface="+mn-cs"/>
            </a:rPr>
            <a:t>R3</a:t>
          </a:r>
          <a:r>
            <a:rPr lang="ja-JP" altLang="en-US" sz="800" b="0" i="0" baseline="0">
              <a:solidFill>
                <a:schemeClr val="dk1"/>
              </a:solidFill>
              <a:effectLst/>
              <a:latin typeface="+mn-lt"/>
              <a:ea typeface="+mn-ea"/>
              <a:cs typeface="+mn-cs"/>
            </a:rPr>
            <a:t>年度は</a:t>
          </a:r>
          <a:r>
            <a:rPr lang="en-US" altLang="ja-JP" sz="800" b="0" i="0" baseline="0">
              <a:solidFill>
                <a:schemeClr val="dk1"/>
              </a:solidFill>
              <a:effectLst/>
              <a:latin typeface="+mn-lt"/>
              <a:ea typeface="+mn-ea"/>
              <a:cs typeface="+mn-cs"/>
            </a:rPr>
            <a:t>3</a:t>
          </a:r>
          <a:r>
            <a:rPr lang="ja-JP" altLang="en-US" sz="800" b="0" i="0" baseline="0">
              <a:solidFill>
                <a:schemeClr val="dk1"/>
              </a:solidFill>
              <a:effectLst/>
              <a:latin typeface="+mn-lt"/>
              <a:ea typeface="+mn-ea"/>
              <a:cs typeface="+mn-cs"/>
            </a:rPr>
            <a:t>百万円となった。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○算入公債費等･･･過去の起債に対する基準財政需要額であり、対前年度</a:t>
          </a:r>
          <a:r>
            <a:rPr lang="en-US" altLang="ja-JP" sz="800" b="0" i="0" baseline="0">
              <a:solidFill>
                <a:schemeClr val="dk1"/>
              </a:solidFill>
              <a:effectLst/>
              <a:latin typeface="+mn-lt"/>
              <a:ea typeface="+mn-ea"/>
              <a:cs typeface="+mn-cs"/>
            </a:rPr>
            <a:t>18</a:t>
          </a:r>
          <a:r>
            <a:rPr lang="ja-JP" altLang="ja-JP" sz="800" b="0" i="0" baseline="0">
              <a:solidFill>
                <a:schemeClr val="dk1"/>
              </a:solidFill>
              <a:effectLst/>
              <a:latin typeface="+mn-lt"/>
              <a:ea typeface="+mn-ea"/>
              <a:cs typeface="+mn-cs"/>
            </a:rPr>
            <a:t>百万円減の</a:t>
          </a:r>
          <a:r>
            <a:rPr lang="en-US" altLang="ja-JP" sz="800" b="0" i="0" baseline="0">
              <a:solidFill>
                <a:schemeClr val="dk1"/>
              </a:solidFill>
              <a:effectLst/>
              <a:latin typeface="+mn-lt"/>
              <a:ea typeface="+mn-ea"/>
              <a:cs typeface="+mn-cs"/>
            </a:rPr>
            <a:t>386</a:t>
          </a:r>
          <a:r>
            <a:rPr lang="ja-JP" altLang="ja-JP" sz="800" b="0" i="0" baseline="0">
              <a:solidFill>
                <a:schemeClr val="dk1"/>
              </a:solidFill>
              <a:effectLst/>
              <a:latin typeface="+mn-lt"/>
              <a:ea typeface="+mn-ea"/>
              <a:cs typeface="+mn-cs"/>
            </a:rPr>
            <a:t>百万円となった。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○実質公債費比率の分子･･･公債費充当一般財源は臨時財政対策債の増額や、道路関係の元利償還金の増により、前年度</a:t>
          </a:r>
          <a:r>
            <a:rPr lang="en-US" altLang="ja-JP" sz="800" b="0" i="0" baseline="0">
              <a:solidFill>
                <a:schemeClr val="dk1"/>
              </a:solidFill>
              <a:effectLst/>
              <a:latin typeface="+mn-lt"/>
              <a:ea typeface="+mn-ea"/>
              <a:cs typeface="+mn-cs"/>
            </a:rPr>
            <a:t>26</a:t>
          </a:r>
          <a:r>
            <a:rPr lang="ja-JP" altLang="ja-JP" sz="800" b="0" i="0" baseline="0">
              <a:solidFill>
                <a:schemeClr val="dk1"/>
              </a:solidFill>
              <a:effectLst/>
              <a:latin typeface="+mn-lt"/>
              <a:ea typeface="+mn-ea"/>
              <a:cs typeface="+mn-cs"/>
            </a:rPr>
            <a:t>百万円増の</a:t>
          </a:r>
          <a:r>
            <a:rPr lang="en-US" altLang="ja-JP" sz="800" b="0" i="0" baseline="0">
              <a:solidFill>
                <a:schemeClr val="dk1"/>
              </a:solidFill>
              <a:effectLst/>
              <a:latin typeface="+mn-lt"/>
              <a:ea typeface="+mn-ea"/>
              <a:cs typeface="+mn-cs"/>
            </a:rPr>
            <a:t>279</a:t>
          </a:r>
          <a:r>
            <a:rPr lang="ja-JP" altLang="ja-JP" sz="800" b="0" i="0" baseline="0">
              <a:solidFill>
                <a:schemeClr val="dk1"/>
              </a:solidFill>
              <a:effectLst/>
              <a:latin typeface="+mn-lt"/>
              <a:ea typeface="+mn-ea"/>
              <a:cs typeface="+mn-cs"/>
            </a:rPr>
            <a:t>百万円となった。</a:t>
          </a:r>
          <a:endParaRPr lang="ja-JP" altLang="ja-JP" sz="8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減債基金積立状況等は無い。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800" b="0" i="0" baseline="0">
              <a:solidFill>
                <a:schemeClr val="dk1"/>
              </a:solidFill>
              <a:effectLst/>
              <a:latin typeface="+mn-lt"/>
              <a:ea typeface="+mn-ea"/>
              <a:cs typeface="+mn-cs"/>
            </a:rPr>
            <a:t>○一般会計等に係る地方債残高・・・</a:t>
          </a:r>
          <a:r>
            <a:rPr lang="en-US" altLang="ja-JP" sz="800" b="0" i="0" baseline="0">
              <a:solidFill>
                <a:schemeClr val="dk1"/>
              </a:solidFill>
              <a:effectLst/>
              <a:latin typeface="+mn-lt"/>
              <a:ea typeface="+mn-ea"/>
              <a:cs typeface="+mn-cs"/>
            </a:rPr>
            <a:t>H19</a:t>
          </a:r>
          <a:r>
            <a:rPr lang="ja-JP" altLang="ja-JP" sz="800" b="0" i="0" baseline="0">
              <a:solidFill>
                <a:schemeClr val="dk1"/>
              </a:solidFill>
              <a:effectLst/>
              <a:latin typeface="+mn-lt"/>
              <a:ea typeface="+mn-ea"/>
              <a:cs typeface="+mn-cs"/>
            </a:rPr>
            <a:t>年度をピークに</a:t>
          </a:r>
          <a:r>
            <a:rPr lang="en-US" altLang="ja-JP" sz="800" b="0" i="0" baseline="0">
              <a:solidFill>
                <a:schemeClr val="dk1"/>
              </a:solidFill>
              <a:effectLst/>
              <a:latin typeface="+mn-lt"/>
              <a:ea typeface="+mn-ea"/>
              <a:cs typeface="+mn-cs"/>
            </a:rPr>
            <a:t>H30</a:t>
          </a:r>
          <a:r>
            <a:rPr lang="ja-JP" altLang="ja-JP" sz="800" b="0" i="0" baseline="0">
              <a:solidFill>
                <a:schemeClr val="dk1"/>
              </a:solidFill>
              <a:effectLst/>
              <a:latin typeface="+mn-lt"/>
              <a:ea typeface="+mn-ea"/>
              <a:cs typeface="+mn-cs"/>
            </a:rPr>
            <a:t>年度まで減少してきたが、</a:t>
          </a:r>
          <a:r>
            <a:rPr lang="en-US" altLang="ja-JP" sz="800" b="0" i="0" baseline="0">
              <a:solidFill>
                <a:schemeClr val="dk1"/>
              </a:solidFill>
              <a:effectLst/>
              <a:latin typeface="+mn-lt"/>
              <a:ea typeface="+mn-ea"/>
              <a:cs typeface="+mn-cs"/>
            </a:rPr>
            <a:t>R1</a:t>
          </a:r>
          <a:r>
            <a:rPr lang="ja-JP" altLang="ja-JP" sz="800" b="0" i="0" baseline="0">
              <a:solidFill>
                <a:schemeClr val="dk1"/>
              </a:solidFill>
              <a:effectLst/>
              <a:latin typeface="+mn-lt"/>
              <a:ea typeface="+mn-ea"/>
              <a:cs typeface="+mn-cs"/>
            </a:rPr>
            <a:t>年度はスマートインターチェンジ整備事業等の本格化により増額、</a:t>
          </a:r>
          <a:r>
            <a:rPr lang="en-US" altLang="ja-JP" sz="800" b="0" i="0" baseline="0">
              <a:solidFill>
                <a:schemeClr val="dk1"/>
              </a:solidFill>
              <a:effectLst/>
              <a:latin typeface="+mn-lt"/>
              <a:ea typeface="+mn-ea"/>
              <a:cs typeface="+mn-cs"/>
            </a:rPr>
            <a:t>R3</a:t>
          </a:r>
          <a:r>
            <a:rPr lang="ja-JP" altLang="en-US" sz="800" b="0" i="0" baseline="0">
              <a:solidFill>
                <a:schemeClr val="dk1"/>
              </a:solidFill>
              <a:effectLst/>
              <a:latin typeface="+mn-lt"/>
              <a:ea typeface="+mn-ea"/>
              <a:cs typeface="+mn-cs"/>
            </a:rPr>
            <a:t>年度は社会教育施設整備事業により増額となり、</a:t>
          </a:r>
          <a:r>
            <a:rPr lang="en-US" altLang="ja-JP" sz="800" b="0" i="0" baseline="0">
              <a:solidFill>
                <a:schemeClr val="dk1"/>
              </a:solidFill>
              <a:effectLst/>
              <a:latin typeface="+mn-lt"/>
              <a:ea typeface="+mn-ea"/>
              <a:cs typeface="+mn-cs"/>
            </a:rPr>
            <a:t>R3</a:t>
          </a:r>
          <a:r>
            <a:rPr lang="ja-JP" altLang="ja-JP" sz="800" b="0" i="0" baseline="0">
              <a:solidFill>
                <a:schemeClr val="dk1"/>
              </a:solidFill>
              <a:effectLst/>
              <a:latin typeface="+mn-lt"/>
              <a:ea typeface="+mn-ea"/>
              <a:cs typeface="+mn-cs"/>
            </a:rPr>
            <a:t>年度末で</a:t>
          </a:r>
          <a:r>
            <a:rPr lang="en-US" altLang="ja-JP" sz="800" b="0" i="0" baseline="0">
              <a:solidFill>
                <a:schemeClr val="dk1"/>
              </a:solidFill>
              <a:effectLst/>
              <a:latin typeface="+mn-lt"/>
              <a:ea typeface="+mn-ea"/>
              <a:cs typeface="+mn-cs"/>
            </a:rPr>
            <a:t>5,243</a:t>
          </a:r>
          <a:r>
            <a:rPr lang="ja-JP" altLang="ja-JP" sz="800" b="0" i="0" baseline="0">
              <a:solidFill>
                <a:schemeClr val="dk1"/>
              </a:solidFill>
              <a:effectLst/>
              <a:latin typeface="+mn-lt"/>
              <a:ea typeface="+mn-ea"/>
              <a:cs typeface="+mn-cs"/>
            </a:rPr>
            <a:t>百万円、前年度比で</a:t>
          </a:r>
          <a:r>
            <a:rPr lang="en-US" altLang="ja-JP" sz="800" b="0" i="0" baseline="0">
              <a:solidFill>
                <a:schemeClr val="dk1"/>
              </a:solidFill>
              <a:effectLst/>
              <a:latin typeface="+mn-lt"/>
              <a:ea typeface="+mn-ea"/>
              <a:cs typeface="+mn-cs"/>
            </a:rPr>
            <a:t>662</a:t>
          </a:r>
          <a:r>
            <a:rPr lang="ja-JP" altLang="ja-JP" sz="800" b="0" i="0" baseline="0">
              <a:solidFill>
                <a:schemeClr val="dk1"/>
              </a:solidFill>
              <a:effectLst/>
              <a:latin typeface="+mn-lt"/>
              <a:ea typeface="+mn-ea"/>
              <a:cs typeface="+mn-cs"/>
            </a:rPr>
            <a:t>百万円</a:t>
          </a:r>
          <a:r>
            <a:rPr lang="ja-JP" altLang="en-US" sz="800" b="0" i="0" baseline="0">
              <a:solidFill>
                <a:schemeClr val="dk1"/>
              </a:solidFill>
              <a:effectLst/>
              <a:latin typeface="+mn-lt"/>
              <a:ea typeface="+mn-ea"/>
              <a:cs typeface="+mn-cs"/>
            </a:rPr>
            <a:t>増加</a:t>
          </a:r>
          <a:r>
            <a:rPr lang="ja-JP" altLang="ja-JP" sz="800" b="0" i="0" baseline="0">
              <a:solidFill>
                <a:schemeClr val="dk1"/>
              </a:solidFill>
              <a:effectLst/>
              <a:latin typeface="+mn-lt"/>
              <a:ea typeface="+mn-ea"/>
              <a:cs typeface="+mn-cs"/>
            </a:rPr>
            <a:t>している。</a:t>
          </a:r>
          <a:endParaRPr lang="ja-JP" altLang="ja-JP" sz="1000">
            <a:effectLst/>
          </a:endParaRPr>
        </a:p>
        <a:p>
          <a:pPr rtl="0" eaLnBrk="1" fontAlgn="auto" latinLnBrk="0" hangingPunct="1"/>
          <a:r>
            <a:rPr lang="ja-JP" altLang="ja-JP" sz="800" b="0" i="0" baseline="0">
              <a:solidFill>
                <a:schemeClr val="dk1"/>
              </a:solidFill>
              <a:effectLst/>
              <a:latin typeface="+mn-lt"/>
              <a:ea typeface="+mn-ea"/>
              <a:cs typeface="+mn-cs"/>
            </a:rPr>
            <a:t>○債務負担行為に基づく支出予定額・・・近年圃場整備等の新たな事業を行っていないこと等から年々減少している。</a:t>
          </a:r>
          <a:endParaRPr lang="ja-JP" altLang="ja-JP" sz="1000">
            <a:effectLst/>
          </a:endParaRPr>
        </a:p>
        <a:p>
          <a:pPr rtl="0" eaLnBrk="1" fontAlgn="auto" latinLnBrk="0" hangingPunct="1"/>
          <a:r>
            <a:rPr lang="ja-JP" altLang="ja-JP" sz="800" b="0" i="0" baseline="0">
              <a:solidFill>
                <a:schemeClr val="dk1"/>
              </a:solidFill>
              <a:effectLst/>
              <a:latin typeface="+mn-lt"/>
              <a:ea typeface="+mn-ea"/>
              <a:cs typeface="+mn-cs"/>
            </a:rPr>
            <a:t>○公営企業債等繰入見込額・・・下水道事業会計の影響が大きいが、</a:t>
          </a:r>
          <a:r>
            <a:rPr lang="en-US" altLang="ja-JP" sz="800" b="0" i="0" baseline="0">
              <a:solidFill>
                <a:schemeClr val="dk1"/>
              </a:solidFill>
              <a:effectLst/>
              <a:latin typeface="+mn-lt"/>
              <a:ea typeface="+mn-ea"/>
              <a:cs typeface="+mn-cs"/>
            </a:rPr>
            <a:t>R3</a:t>
          </a:r>
          <a:r>
            <a:rPr lang="ja-JP" altLang="ja-JP" sz="800" b="0" i="0" baseline="0">
              <a:solidFill>
                <a:schemeClr val="dk1"/>
              </a:solidFill>
              <a:effectLst/>
              <a:latin typeface="+mn-lt"/>
              <a:ea typeface="+mn-ea"/>
              <a:cs typeface="+mn-cs"/>
            </a:rPr>
            <a:t>年度は全体で</a:t>
          </a:r>
          <a:r>
            <a:rPr lang="en-US" altLang="ja-JP" sz="800" b="0" i="0" baseline="0">
              <a:solidFill>
                <a:schemeClr val="dk1"/>
              </a:solidFill>
              <a:effectLst/>
              <a:latin typeface="+mn-lt"/>
              <a:ea typeface="+mn-ea"/>
              <a:cs typeface="+mn-cs"/>
            </a:rPr>
            <a:t>22</a:t>
          </a:r>
          <a:r>
            <a:rPr lang="ja-JP" altLang="ja-JP" sz="800" b="0" i="0" baseline="0">
              <a:solidFill>
                <a:schemeClr val="dk1"/>
              </a:solidFill>
              <a:effectLst/>
              <a:latin typeface="+mn-lt"/>
              <a:ea typeface="+mn-ea"/>
              <a:cs typeface="+mn-cs"/>
            </a:rPr>
            <a:t>百万円の</a:t>
          </a:r>
          <a:r>
            <a:rPr lang="ja-JP" altLang="en-US" sz="800" b="0" i="0" baseline="0">
              <a:solidFill>
                <a:schemeClr val="dk1"/>
              </a:solidFill>
              <a:effectLst/>
              <a:latin typeface="+mn-lt"/>
              <a:ea typeface="+mn-ea"/>
              <a:cs typeface="+mn-cs"/>
            </a:rPr>
            <a:t>減額</a:t>
          </a:r>
          <a:r>
            <a:rPr lang="ja-JP" altLang="ja-JP" sz="800" b="0" i="0" baseline="0">
              <a:solidFill>
                <a:schemeClr val="dk1"/>
              </a:solidFill>
              <a:effectLst/>
              <a:latin typeface="+mn-lt"/>
              <a:ea typeface="+mn-ea"/>
              <a:cs typeface="+mn-cs"/>
            </a:rPr>
            <a:t>となっている。</a:t>
          </a:r>
          <a:endParaRPr lang="ja-JP" altLang="ja-JP" sz="1000">
            <a:effectLst/>
          </a:endParaRPr>
        </a:p>
        <a:p>
          <a:pPr rtl="0" eaLnBrk="1" fontAlgn="auto" latinLnBrk="0" hangingPunct="1"/>
          <a:r>
            <a:rPr lang="ja-JP" altLang="ja-JP" sz="800" b="0" i="0" baseline="0">
              <a:solidFill>
                <a:schemeClr val="dk1"/>
              </a:solidFill>
              <a:effectLst/>
              <a:latin typeface="+mn-lt"/>
              <a:ea typeface="+mn-ea"/>
              <a:cs typeface="+mn-cs"/>
            </a:rPr>
            <a:t>○組合等負担等見込額・・・一関地方広域行政組合で新たな投資を行っていないことから減少している。</a:t>
          </a:r>
          <a:endParaRPr lang="ja-JP" altLang="ja-JP" sz="1000">
            <a:effectLst/>
          </a:endParaRPr>
        </a:p>
        <a:p>
          <a:pPr rtl="0" eaLnBrk="1" fontAlgn="auto" latinLnBrk="0" hangingPunct="1"/>
          <a:r>
            <a:rPr lang="ja-JP" altLang="ja-JP" sz="800" b="0" i="0" baseline="0">
              <a:solidFill>
                <a:schemeClr val="dk1"/>
              </a:solidFill>
              <a:effectLst/>
              <a:latin typeface="+mn-lt"/>
              <a:ea typeface="+mn-ea"/>
              <a:cs typeface="+mn-cs"/>
            </a:rPr>
            <a:t>○退職手当負担見込額・・・積立金の</a:t>
          </a:r>
          <a:r>
            <a:rPr lang="ja-JP" altLang="en-US" sz="800" b="0" i="0" baseline="0">
              <a:solidFill>
                <a:schemeClr val="dk1"/>
              </a:solidFill>
              <a:effectLst/>
              <a:latin typeface="+mn-lt"/>
              <a:ea typeface="+mn-ea"/>
              <a:cs typeface="+mn-cs"/>
            </a:rPr>
            <a:t>減</a:t>
          </a:r>
          <a:r>
            <a:rPr lang="ja-JP" altLang="ja-JP" sz="800" b="0" i="0" baseline="0">
              <a:solidFill>
                <a:schemeClr val="dk1"/>
              </a:solidFill>
              <a:effectLst/>
              <a:latin typeface="+mn-lt"/>
              <a:ea typeface="+mn-ea"/>
              <a:cs typeface="+mn-cs"/>
            </a:rPr>
            <a:t>により</a:t>
          </a:r>
          <a:r>
            <a:rPr lang="ja-JP" altLang="en-US" sz="800" b="0" i="0" baseline="0">
              <a:solidFill>
                <a:schemeClr val="dk1"/>
              </a:solidFill>
              <a:effectLst/>
              <a:latin typeface="+mn-lt"/>
              <a:ea typeface="+mn-ea"/>
              <a:cs typeface="+mn-cs"/>
            </a:rPr>
            <a:t>増</a:t>
          </a:r>
          <a:r>
            <a:rPr lang="ja-JP" altLang="ja-JP" sz="800" b="0" i="0" baseline="0">
              <a:solidFill>
                <a:schemeClr val="dk1"/>
              </a:solidFill>
              <a:effectLst/>
              <a:latin typeface="+mn-lt"/>
              <a:ea typeface="+mn-ea"/>
              <a:cs typeface="+mn-cs"/>
            </a:rPr>
            <a:t>額（</a:t>
          </a:r>
          <a:r>
            <a:rPr lang="en-US" altLang="ja-JP" sz="800" b="0" i="0" baseline="0">
              <a:solidFill>
                <a:schemeClr val="dk1"/>
              </a:solidFill>
              <a:effectLst/>
              <a:latin typeface="+mn-lt"/>
              <a:ea typeface="+mn-ea"/>
              <a:cs typeface="+mn-cs"/>
            </a:rPr>
            <a:t>96</a:t>
          </a:r>
          <a:r>
            <a:rPr lang="ja-JP" altLang="ja-JP" sz="800" b="0" i="0" baseline="0">
              <a:solidFill>
                <a:schemeClr val="dk1"/>
              </a:solidFill>
              <a:effectLst/>
              <a:latin typeface="+mn-lt"/>
              <a:ea typeface="+mn-ea"/>
              <a:cs typeface="+mn-cs"/>
            </a:rPr>
            <a:t>百万円）となっている。</a:t>
          </a:r>
          <a:endParaRPr lang="ja-JP" altLang="ja-JP" sz="1000">
            <a:effectLst/>
          </a:endParaRPr>
        </a:p>
        <a:p>
          <a:pPr rtl="0" eaLnBrk="1" fontAlgn="auto" latinLnBrk="0" hangingPunct="1"/>
          <a:r>
            <a:rPr lang="ja-JP" altLang="ja-JP" sz="800" b="0" i="0" baseline="0">
              <a:solidFill>
                <a:schemeClr val="dk1"/>
              </a:solidFill>
              <a:effectLst/>
              <a:latin typeface="+mn-lt"/>
              <a:ea typeface="+mn-ea"/>
              <a:cs typeface="+mn-cs"/>
            </a:rPr>
            <a:t>○充当可能基金</a:t>
          </a:r>
          <a:r>
            <a:rPr lang="ja-JP" altLang="en-US" sz="800" b="0" i="0" baseline="0">
              <a:solidFill>
                <a:schemeClr val="dk1"/>
              </a:solidFill>
              <a:effectLst/>
              <a:latin typeface="+mn-lt"/>
              <a:ea typeface="+mn-ea"/>
              <a:cs typeface="+mn-cs"/>
            </a:rPr>
            <a:t>・・・</a:t>
          </a:r>
          <a:r>
            <a:rPr lang="ja-JP" altLang="ja-JP" sz="800" b="0" i="0" baseline="0">
              <a:solidFill>
                <a:schemeClr val="dk1"/>
              </a:solidFill>
              <a:effectLst/>
              <a:latin typeface="+mn-lt"/>
              <a:ea typeface="+mn-ea"/>
              <a:cs typeface="+mn-cs"/>
            </a:rPr>
            <a:t>集中改革プラン、行財政改革などによりＨ</a:t>
          </a:r>
          <a:r>
            <a:rPr lang="en-US" altLang="ja-JP" sz="800" b="0" i="0" baseline="0">
              <a:solidFill>
                <a:schemeClr val="dk1"/>
              </a:solidFill>
              <a:effectLst/>
              <a:latin typeface="+mn-lt"/>
              <a:ea typeface="+mn-ea"/>
              <a:cs typeface="+mn-cs"/>
            </a:rPr>
            <a:t>25</a:t>
          </a:r>
          <a:r>
            <a:rPr lang="ja-JP" altLang="ja-JP" sz="800" b="0" i="0" baseline="0">
              <a:solidFill>
                <a:schemeClr val="dk1"/>
              </a:solidFill>
              <a:effectLst/>
              <a:latin typeface="+mn-lt"/>
              <a:ea typeface="+mn-ea"/>
              <a:cs typeface="+mn-cs"/>
            </a:rPr>
            <a:t>年度以降増額となっている。</a:t>
          </a:r>
          <a:r>
            <a:rPr lang="en-US" altLang="ja-JP" sz="800" b="0" i="0" baseline="0">
              <a:solidFill>
                <a:schemeClr val="dk1"/>
              </a:solidFill>
              <a:effectLst/>
              <a:latin typeface="+mn-lt"/>
              <a:ea typeface="+mn-ea"/>
              <a:cs typeface="+mn-cs"/>
            </a:rPr>
            <a:t>R1</a:t>
          </a:r>
          <a:r>
            <a:rPr lang="ja-JP" altLang="ja-JP" sz="800" b="0" i="0" baseline="0">
              <a:solidFill>
                <a:schemeClr val="dk1"/>
              </a:solidFill>
              <a:effectLst/>
              <a:latin typeface="+mn-lt"/>
              <a:ea typeface="+mn-ea"/>
              <a:cs typeface="+mn-cs"/>
            </a:rPr>
            <a:t>と</a:t>
          </a:r>
          <a:r>
            <a:rPr lang="en-US" altLang="ja-JP" sz="800" b="0" i="0" baseline="0">
              <a:solidFill>
                <a:schemeClr val="dk1"/>
              </a:solidFill>
              <a:effectLst/>
              <a:latin typeface="+mn-lt"/>
              <a:ea typeface="+mn-ea"/>
              <a:cs typeface="+mn-cs"/>
            </a:rPr>
            <a:t>R2</a:t>
          </a:r>
          <a:r>
            <a:rPr lang="ja-JP" altLang="ja-JP" sz="800" b="0" i="0" baseline="0">
              <a:solidFill>
                <a:schemeClr val="dk1"/>
              </a:solidFill>
              <a:effectLst/>
              <a:latin typeface="+mn-lt"/>
              <a:ea typeface="+mn-ea"/>
              <a:cs typeface="+mn-cs"/>
            </a:rPr>
            <a:t>年度はスマートインターチェンジ整備事業等のため基金を取り崩した</a:t>
          </a:r>
          <a:r>
            <a:rPr lang="ja-JP" altLang="en-US" sz="800" b="0" i="0" baseline="0">
              <a:solidFill>
                <a:schemeClr val="dk1"/>
              </a:solidFill>
              <a:effectLst/>
              <a:latin typeface="+mn-lt"/>
              <a:ea typeface="+mn-ea"/>
              <a:cs typeface="+mn-cs"/>
            </a:rPr>
            <a:t>。</a:t>
          </a:r>
          <a:r>
            <a:rPr lang="en-US" altLang="ja-JP" sz="800" b="0" i="0" baseline="0">
              <a:solidFill>
                <a:schemeClr val="dk1"/>
              </a:solidFill>
              <a:effectLst/>
              <a:latin typeface="+mn-lt"/>
              <a:ea typeface="+mn-ea"/>
              <a:cs typeface="+mn-cs"/>
            </a:rPr>
            <a:t>R3</a:t>
          </a:r>
          <a:r>
            <a:rPr lang="ja-JP" altLang="en-US" sz="800" b="0" i="0" baseline="0">
              <a:solidFill>
                <a:schemeClr val="dk1"/>
              </a:solidFill>
              <a:effectLst/>
              <a:latin typeface="+mn-lt"/>
              <a:ea typeface="+mn-ea"/>
              <a:cs typeface="+mn-cs"/>
            </a:rPr>
            <a:t>年度は財政調整基金の取崩しがなかったこと及び減債基金の積立を行った</a:t>
          </a:r>
          <a:r>
            <a:rPr lang="ja-JP" altLang="ja-JP" sz="800" b="0" i="0" baseline="0">
              <a:solidFill>
                <a:schemeClr val="dk1"/>
              </a:solidFill>
              <a:effectLst/>
              <a:latin typeface="+mn-lt"/>
              <a:ea typeface="+mn-ea"/>
              <a:cs typeface="+mn-cs"/>
            </a:rPr>
            <a:t>ことから</a:t>
          </a:r>
          <a:r>
            <a:rPr lang="ja-JP" altLang="en-US" sz="800" b="0" i="0" baseline="0">
              <a:solidFill>
                <a:schemeClr val="dk1"/>
              </a:solidFill>
              <a:effectLst/>
              <a:latin typeface="+mn-lt"/>
              <a:ea typeface="+mn-ea"/>
              <a:cs typeface="+mn-cs"/>
            </a:rPr>
            <a:t>、</a:t>
          </a:r>
          <a:r>
            <a:rPr lang="en-US" altLang="ja-JP" sz="800" b="0" i="0" baseline="0">
              <a:solidFill>
                <a:schemeClr val="dk1"/>
              </a:solidFill>
              <a:effectLst/>
              <a:latin typeface="+mn-lt"/>
              <a:ea typeface="+mn-ea"/>
              <a:cs typeface="+mn-cs"/>
            </a:rPr>
            <a:t>1,907</a:t>
          </a:r>
          <a:r>
            <a:rPr lang="ja-JP" altLang="ja-JP" sz="800" b="0" i="0" baseline="0">
              <a:solidFill>
                <a:schemeClr val="dk1"/>
              </a:solidFill>
              <a:effectLst/>
              <a:latin typeface="+mn-lt"/>
              <a:ea typeface="+mn-ea"/>
              <a:cs typeface="+mn-cs"/>
            </a:rPr>
            <a:t>百万円で前年度と比較して</a:t>
          </a:r>
          <a:r>
            <a:rPr lang="en-US" altLang="ja-JP" sz="800" b="0" i="0" baseline="0">
              <a:solidFill>
                <a:schemeClr val="dk1"/>
              </a:solidFill>
              <a:effectLst/>
              <a:latin typeface="+mn-lt"/>
              <a:ea typeface="+mn-ea"/>
              <a:cs typeface="+mn-cs"/>
            </a:rPr>
            <a:t>120</a:t>
          </a:r>
          <a:r>
            <a:rPr lang="ja-JP" altLang="ja-JP" sz="800" b="0" i="0" baseline="0">
              <a:solidFill>
                <a:schemeClr val="dk1"/>
              </a:solidFill>
              <a:effectLst/>
              <a:latin typeface="+mn-lt"/>
              <a:ea typeface="+mn-ea"/>
              <a:cs typeface="+mn-cs"/>
            </a:rPr>
            <a:t>百万円増となった。</a:t>
          </a:r>
          <a:endParaRPr lang="ja-JP" altLang="ja-JP" sz="1000">
            <a:effectLst/>
          </a:endParaRPr>
        </a:p>
        <a:p>
          <a:pPr rtl="0" eaLnBrk="1" fontAlgn="auto" latinLnBrk="0" hangingPunct="1"/>
          <a:r>
            <a:rPr lang="ja-JP" altLang="ja-JP" sz="800" b="0" i="0" baseline="0">
              <a:solidFill>
                <a:schemeClr val="dk1"/>
              </a:solidFill>
              <a:effectLst/>
              <a:latin typeface="+mn-lt"/>
              <a:ea typeface="+mn-ea"/>
              <a:cs typeface="+mn-cs"/>
            </a:rPr>
            <a:t>○充当可能特定歳入・・・町営住宅による使用料であるが、年々減額となっている。（対象となる住宅債の償還が減っていることに伴う）</a:t>
          </a:r>
          <a:endParaRPr lang="ja-JP" altLang="ja-JP" sz="1000">
            <a:effectLst/>
          </a:endParaRPr>
        </a:p>
        <a:p>
          <a:pPr rtl="0" eaLnBrk="1" fontAlgn="auto" latinLnBrk="0" hangingPunct="1"/>
          <a:r>
            <a:rPr lang="ja-JP" altLang="ja-JP" sz="800" b="0" i="0" baseline="0">
              <a:solidFill>
                <a:schemeClr val="dk1"/>
              </a:solidFill>
              <a:effectLst/>
              <a:latin typeface="+mn-lt"/>
              <a:ea typeface="+mn-ea"/>
              <a:cs typeface="+mn-cs"/>
            </a:rPr>
            <a:t>○基準財政需要額算入見込額・・・Ｈ</a:t>
          </a:r>
          <a:r>
            <a:rPr lang="en-US" altLang="ja-JP" sz="800" b="0" i="0" baseline="0">
              <a:solidFill>
                <a:schemeClr val="dk1"/>
              </a:solidFill>
              <a:effectLst/>
              <a:latin typeface="+mn-lt"/>
              <a:ea typeface="+mn-ea"/>
              <a:cs typeface="+mn-cs"/>
            </a:rPr>
            <a:t>18</a:t>
          </a:r>
          <a:r>
            <a:rPr lang="ja-JP" altLang="ja-JP" sz="800" b="0" i="0" baseline="0">
              <a:solidFill>
                <a:schemeClr val="dk1"/>
              </a:solidFill>
              <a:effectLst/>
              <a:latin typeface="+mn-lt"/>
              <a:ea typeface="+mn-ea"/>
              <a:cs typeface="+mn-cs"/>
            </a:rPr>
            <a:t>年度以降の起債の新規発行を抑制していることから減少して</a:t>
          </a:r>
          <a:r>
            <a:rPr lang="ja-JP" altLang="en-US" sz="800" b="0" i="0" baseline="0">
              <a:solidFill>
                <a:schemeClr val="dk1"/>
              </a:solidFill>
              <a:effectLst/>
              <a:latin typeface="+mn-lt"/>
              <a:ea typeface="+mn-ea"/>
              <a:cs typeface="+mn-cs"/>
            </a:rPr>
            <a:t>きたが、</a:t>
          </a:r>
          <a:r>
            <a:rPr lang="en-US" altLang="ja-JP" sz="800" b="0" i="0" baseline="0">
              <a:solidFill>
                <a:schemeClr val="dk1"/>
              </a:solidFill>
              <a:effectLst/>
              <a:latin typeface="+mn-lt"/>
              <a:ea typeface="+mn-ea"/>
              <a:cs typeface="+mn-cs"/>
            </a:rPr>
            <a:t>R3</a:t>
          </a:r>
          <a:r>
            <a:rPr lang="ja-JP" altLang="en-US" sz="800" b="0" i="0" baseline="0">
              <a:solidFill>
                <a:schemeClr val="dk1"/>
              </a:solidFill>
              <a:effectLst/>
              <a:latin typeface="+mn-lt"/>
              <a:ea typeface="+mn-ea"/>
              <a:cs typeface="+mn-cs"/>
            </a:rPr>
            <a:t>年度は</a:t>
          </a:r>
          <a:r>
            <a:rPr lang="en-US" altLang="ja-JP" sz="800" b="0" i="0" baseline="0">
              <a:solidFill>
                <a:schemeClr val="dk1"/>
              </a:solidFill>
              <a:effectLst/>
              <a:latin typeface="+mn-lt"/>
              <a:ea typeface="+mn-ea"/>
              <a:cs typeface="+mn-cs"/>
            </a:rPr>
            <a:t>3,991</a:t>
          </a:r>
          <a:r>
            <a:rPr lang="ja-JP" altLang="en-US" sz="800" b="0" i="0" baseline="0">
              <a:solidFill>
                <a:schemeClr val="dk1"/>
              </a:solidFill>
              <a:effectLst/>
              <a:latin typeface="+mn-lt"/>
              <a:ea typeface="+mn-ea"/>
              <a:cs typeface="+mn-cs"/>
            </a:rPr>
            <a:t>百万円で前年比</a:t>
          </a:r>
          <a:r>
            <a:rPr lang="en-US" altLang="ja-JP" sz="800" b="0" i="0" baseline="0">
              <a:solidFill>
                <a:schemeClr val="dk1"/>
              </a:solidFill>
              <a:effectLst/>
              <a:latin typeface="+mn-lt"/>
              <a:ea typeface="+mn-ea"/>
              <a:cs typeface="+mn-cs"/>
            </a:rPr>
            <a:t>41</a:t>
          </a:r>
          <a:r>
            <a:rPr lang="ja-JP" altLang="en-US" sz="800" b="0" i="0" baseline="0">
              <a:solidFill>
                <a:schemeClr val="dk1"/>
              </a:solidFill>
              <a:effectLst/>
              <a:latin typeface="+mn-lt"/>
              <a:ea typeface="+mn-ea"/>
              <a:cs typeface="+mn-cs"/>
            </a:rPr>
            <a:t>百万円増加した</a:t>
          </a:r>
          <a:r>
            <a:rPr lang="ja-JP" altLang="ja-JP" sz="800" b="0" i="0" baseline="0">
              <a:solidFill>
                <a:schemeClr val="dk1"/>
              </a:solidFill>
              <a:effectLst/>
              <a:latin typeface="+mn-lt"/>
              <a:ea typeface="+mn-ea"/>
              <a:cs typeface="+mn-cs"/>
            </a:rPr>
            <a:t>。交付税措置対応起債償還額の</a:t>
          </a:r>
          <a:r>
            <a:rPr lang="ja-JP" altLang="en-US" sz="800" b="0" i="0" baseline="0">
              <a:solidFill>
                <a:schemeClr val="dk1"/>
              </a:solidFill>
              <a:effectLst/>
              <a:latin typeface="+mn-lt"/>
              <a:ea typeface="+mn-ea"/>
              <a:cs typeface="+mn-cs"/>
            </a:rPr>
            <a:t>増額</a:t>
          </a:r>
          <a:r>
            <a:rPr lang="ja-JP" altLang="ja-JP" sz="800" b="0" i="0" baseline="0">
              <a:solidFill>
                <a:schemeClr val="dk1"/>
              </a:solidFill>
              <a:effectLst/>
              <a:latin typeface="+mn-lt"/>
              <a:ea typeface="+mn-ea"/>
              <a:cs typeface="+mn-cs"/>
            </a:rPr>
            <a:t>による。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○将来負担比率の分子・・・将来負担額である地方債の現在高の</a:t>
          </a:r>
          <a:r>
            <a:rPr lang="ja-JP" altLang="en-US" sz="800" b="0" i="0" baseline="0">
              <a:solidFill>
                <a:schemeClr val="dk1"/>
              </a:solidFill>
              <a:effectLst/>
              <a:latin typeface="+mn-lt"/>
              <a:ea typeface="+mn-ea"/>
              <a:cs typeface="+mn-cs"/>
            </a:rPr>
            <a:t>増加、</a:t>
          </a:r>
          <a:r>
            <a:rPr lang="ja-JP" altLang="ja-JP" sz="800" b="0" i="0" baseline="0">
              <a:solidFill>
                <a:schemeClr val="dk1"/>
              </a:solidFill>
              <a:effectLst/>
              <a:latin typeface="+mn-lt"/>
              <a:ea typeface="+mn-ea"/>
              <a:cs typeface="+mn-cs"/>
            </a:rPr>
            <a:t>充当可能特定歳入の減額、基準財政需要額算入見込額の</a:t>
          </a:r>
          <a:r>
            <a:rPr lang="ja-JP" altLang="en-US" sz="800" b="0" i="0" baseline="0">
              <a:solidFill>
                <a:schemeClr val="dk1"/>
              </a:solidFill>
              <a:effectLst/>
              <a:latin typeface="+mn-lt"/>
              <a:ea typeface="+mn-ea"/>
              <a:cs typeface="+mn-cs"/>
            </a:rPr>
            <a:t>増</a:t>
          </a:r>
          <a:r>
            <a:rPr lang="ja-JP" altLang="ja-JP" sz="800" b="0" i="0" baseline="0">
              <a:solidFill>
                <a:schemeClr val="dk1"/>
              </a:solidFill>
              <a:effectLst/>
              <a:latin typeface="+mn-lt"/>
              <a:ea typeface="+mn-ea"/>
              <a:cs typeface="+mn-cs"/>
            </a:rPr>
            <a:t>額による影響により、</a:t>
          </a:r>
          <a:r>
            <a:rPr lang="en-US" altLang="ja-JP" sz="800" b="0" i="0" baseline="0">
              <a:solidFill>
                <a:schemeClr val="dk1"/>
              </a:solidFill>
              <a:effectLst/>
              <a:latin typeface="+mn-lt"/>
              <a:ea typeface="+mn-ea"/>
              <a:cs typeface="+mn-cs"/>
            </a:rPr>
            <a:t>R2</a:t>
          </a:r>
          <a:r>
            <a:rPr lang="ja-JP" altLang="ja-JP" sz="800" b="0" i="0" baseline="0">
              <a:solidFill>
                <a:schemeClr val="dk1"/>
              </a:solidFill>
              <a:effectLst/>
              <a:latin typeface="+mn-lt"/>
              <a:ea typeface="+mn-ea"/>
              <a:cs typeface="+mn-cs"/>
            </a:rPr>
            <a:t>年度と比較して</a:t>
          </a:r>
          <a:r>
            <a:rPr lang="en-US" altLang="ja-JP" sz="800" b="0" i="0" baseline="0">
              <a:solidFill>
                <a:schemeClr val="dk1"/>
              </a:solidFill>
              <a:effectLst/>
              <a:latin typeface="+mn-lt"/>
              <a:ea typeface="+mn-ea"/>
              <a:cs typeface="+mn-cs"/>
            </a:rPr>
            <a:t>592</a:t>
          </a:r>
          <a:r>
            <a:rPr lang="ja-JP" altLang="ja-JP" sz="800" b="0" i="0" baseline="0">
              <a:solidFill>
                <a:schemeClr val="dk1"/>
              </a:solidFill>
              <a:effectLst/>
              <a:latin typeface="+mn-lt"/>
              <a:ea typeface="+mn-ea"/>
              <a:cs typeface="+mn-cs"/>
            </a:rPr>
            <a:t>百万円の増額となった。</a:t>
          </a:r>
          <a:endParaRPr lang="ja-JP" altLang="ja-JP" sz="10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岩手県平泉町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今後建設を予定している一般焼却施設の建設費</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に充てるため財政調整基金は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後年度の社会教育施設整備事業の起債償還に充てるため減債基金は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社会教育施設整備事業に充てるため公共施設等整備基金から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造成した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新型コロナ対策における中小企業振興資金利子補給金に係る基金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を取り崩した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結果、基金全体の残高合計は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1,594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今後、基金は、残高減少傾向になる見込みであり、適正な財政運営に努める。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福祉振興基金：高齢化社会に対応し、福祉活動の促進及び福祉施設の整備その他町民福祉の増進を目的とする事業を推進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ふるさと応援寄附基金：平泉町を愛し、応援しようとする個人又は団体から広く寄附金を募り、これを財源として各種事業を実施し、個性豊かな活力あるまちづくりに資する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新型コロナウイルス感染症対応地方創生臨時交付金制度要綱</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日府地創第</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号</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に規定する新型コロナウイルス感染症対応地方創生臨時交付金実施計画に基づく</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中小企業振興資金利子補給金事業</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世界遺産推進基金：平泉の文化遺産の保存活用事業及び世界遺産追加登録推進事業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公共施設等整備基金は、公共施設の整備への充当により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福祉振興基金は、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前年比で増減はなかった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ふるさと応援寄附基金は、寄附金の増により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同利子補給への充当により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世界遺産推進基金は、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前年比で増減はなかった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スマートインターチェンジ駐車場トイレ整備事業や学校</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教育施設</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の施設維持管理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事業への充当を予定している。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世界遺産推進基金については拡張登録に向けた取組みへの充当を見込んでいる。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前年比</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1,173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今後建設を予定している一般焼却施設の建設費</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に充てるため積み立てた。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実施</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スマートインターチェンジや周辺道路整備事業、社会教育施設整備事業の起債償還に充てる見込みである。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今後建設を予定している一般焼却施設の建設費</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への充当を見込んでいる。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前年比</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百万円となった。後年度の社会教育施設整備事業の起債償還に充てる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積み立てた。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財政調整基金同様の考え方で、スマートインターチェンジや周辺道路整備事業、社会教育施設整備事業の起債償還に充てる。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の３ヶ年、起債償還のため取り崩しを予定している。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7,232
7,202
63.39
6,224,583
6,037,604
179,599
3,223,529
5,243,110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815537"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781553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昨年度と比較して</a:t>
          </a:r>
          <a:r>
            <a:rPr kumimoji="1" lang="en-US" altLang="ja-JP" sz="800" b="0" i="0" baseline="0">
              <a:solidFill>
                <a:schemeClr val="dk1"/>
              </a:solidFill>
              <a:effectLst/>
              <a:latin typeface="+mn-lt"/>
              <a:ea typeface="+mn-ea"/>
              <a:cs typeface="+mn-cs"/>
            </a:rPr>
            <a:t>0.01</a:t>
          </a:r>
          <a:r>
            <a:rPr kumimoji="1" lang="ja-JP" altLang="ja-JP" sz="800" b="0" i="0" baseline="0">
              <a:solidFill>
                <a:schemeClr val="dk1"/>
              </a:solidFill>
              <a:effectLst/>
              <a:latin typeface="+mn-lt"/>
              <a:ea typeface="+mn-ea"/>
              <a:cs typeface="+mn-cs"/>
            </a:rPr>
            <a:t>ポイントの減となるも、類似団体平均値より</a:t>
          </a:r>
          <a:r>
            <a:rPr kumimoji="1" lang="en-US" altLang="ja-JP" sz="800" b="0" i="0" baseline="0">
              <a:solidFill>
                <a:schemeClr val="dk1"/>
              </a:solidFill>
              <a:effectLst/>
              <a:latin typeface="+mn-lt"/>
              <a:ea typeface="+mn-ea"/>
              <a:cs typeface="+mn-cs"/>
            </a:rPr>
            <a:t>0.04</a:t>
          </a:r>
          <a:r>
            <a:rPr kumimoji="1" lang="ja-JP" altLang="ja-JP" sz="800" b="0" i="0" baseline="0">
              <a:solidFill>
                <a:schemeClr val="dk1"/>
              </a:solidFill>
              <a:effectLst/>
              <a:latin typeface="+mn-lt"/>
              <a:ea typeface="+mn-ea"/>
              <a:cs typeface="+mn-cs"/>
            </a:rPr>
            <a:t>ポイント下回っている。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町税については</a:t>
          </a:r>
          <a:r>
            <a:rPr kumimoji="1" lang="en-US" altLang="ja-JP" sz="800" b="0" i="0" baseline="0">
              <a:solidFill>
                <a:schemeClr val="dk1"/>
              </a:solidFill>
              <a:effectLst/>
              <a:latin typeface="+mn-lt"/>
              <a:ea typeface="+mn-ea"/>
              <a:cs typeface="+mn-cs"/>
            </a:rPr>
            <a:t>2,957</a:t>
          </a:r>
          <a:r>
            <a:rPr kumimoji="1" lang="ja-JP" altLang="ja-JP" sz="800" b="0" i="0" baseline="0">
              <a:solidFill>
                <a:schemeClr val="dk1"/>
              </a:solidFill>
              <a:effectLst/>
              <a:latin typeface="+mn-lt"/>
              <a:ea typeface="+mn-ea"/>
              <a:cs typeface="+mn-cs"/>
            </a:rPr>
            <a:t>万円</a:t>
          </a:r>
          <a:r>
            <a:rPr kumimoji="1" lang="ja-JP" altLang="en-US" sz="800" b="0" i="0" baseline="0">
              <a:solidFill>
                <a:schemeClr val="dk1"/>
              </a:solidFill>
              <a:effectLst/>
              <a:latin typeface="+mn-lt"/>
              <a:ea typeface="+mn-ea"/>
              <a:cs typeface="+mn-cs"/>
            </a:rPr>
            <a:t>増</a:t>
          </a:r>
          <a:r>
            <a:rPr kumimoji="1" lang="ja-JP" altLang="ja-JP" sz="800" b="0" i="0" baseline="0">
              <a:solidFill>
                <a:schemeClr val="dk1"/>
              </a:solidFill>
              <a:effectLst/>
              <a:latin typeface="+mn-lt"/>
              <a:ea typeface="+mn-ea"/>
              <a:cs typeface="+mn-cs"/>
            </a:rPr>
            <a:t>、地方消費税交付金については</a:t>
          </a:r>
          <a:r>
            <a:rPr kumimoji="1" lang="en-US" altLang="ja-JP" sz="800" b="0" i="0" baseline="0">
              <a:solidFill>
                <a:schemeClr val="dk1"/>
              </a:solidFill>
              <a:effectLst/>
              <a:latin typeface="+mn-lt"/>
              <a:ea typeface="+mn-ea"/>
              <a:cs typeface="+mn-cs"/>
            </a:rPr>
            <a:t>518</a:t>
          </a:r>
          <a:r>
            <a:rPr kumimoji="1" lang="ja-JP" altLang="ja-JP" sz="800" b="0" i="0" baseline="0">
              <a:solidFill>
                <a:schemeClr val="dk1"/>
              </a:solidFill>
              <a:effectLst/>
              <a:latin typeface="+mn-lt"/>
              <a:ea typeface="+mn-ea"/>
              <a:cs typeface="+mn-cs"/>
            </a:rPr>
            <a:t>万円増、地方特例交付金は</a:t>
          </a:r>
          <a:r>
            <a:rPr kumimoji="1" lang="en-US" altLang="ja-JP" sz="800" b="0" i="0" baseline="0">
              <a:solidFill>
                <a:schemeClr val="dk1"/>
              </a:solidFill>
              <a:effectLst/>
              <a:latin typeface="+mn-lt"/>
              <a:ea typeface="+mn-ea"/>
              <a:cs typeface="+mn-cs"/>
            </a:rPr>
            <a:t>999</a:t>
          </a:r>
          <a:r>
            <a:rPr kumimoji="1" lang="ja-JP" altLang="ja-JP" sz="800" b="0" i="0" baseline="0">
              <a:solidFill>
                <a:schemeClr val="dk1"/>
              </a:solidFill>
              <a:effectLst/>
              <a:latin typeface="+mn-lt"/>
              <a:ea typeface="+mn-ea"/>
              <a:cs typeface="+mn-cs"/>
            </a:rPr>
            <a:t>万円</a:t>
          </a:r>
          <a:r>
            <a:rPr kumimoji="1" lang="ja-JP" altLang="en-US" sz="800" b="0" i="0" baseline="0">
              <a:solidFill>
                <a:schemeClr val="dk1"/>
              </a:solidFill>
              <a:effectLst/>
              <a:latin typeface="+mn-lt"/>
              <a:ea typeface="+mn-ea"/>
              <a:cs typeface="+mn-cs"/>
            </a:rPr>
            <a:t>増</a:t>
          </a:r>
          <a:r>
            <a:rPr kumimoji="1" lang="ja-JP" altLang="ja-JP" sz="800" b="0" i="0" baseline="0">
              <a:solidFill>
                <a:schemeClr val="dk1"/>
              </a:solidFill>
              <a:effectLst/>
              <a:latin typeface="+mn-lt"/>
              <a:ea typeface="+mn-ea"/>
              <a:cs typeface="+mn-cs"/>
            </a:rPr>
            <a:t>、財産収入が</a:t>
          </a:r>
          <a:r>
            <a:rPr kumimoji="1" lang="en-US" altLang="ja-JP" sz="800" b="0" i="0" baseline="0">
              <a:solidFill>
                <a:schemeClr val="dk1"/>
              </a:solidFill>
              <a:effectLst/>
              <a:latin typeface="+mn-lt"/>
              <a:ea typeface="+mn-ea"/>
              <a:cs typeface="+mn-cs"/>
            </a:rPr>
            <a:t>1,167</a:t>
          </a:r>
          <a:r>
            <a:rPr kumimoji="1" lang="ja-JP" altLang="ja-JP" sz="800" b="0" i="0" baseline="0">
              <a:solidFill>
                <a:schemeClr val="dk1"/>
              </a:solidFill>
              <a:effectLst/>
              <a:latin typeface="+mn-lt"/>
              <a:ea typeface="+mn-ea"/>
              <a:cs typeface="+mn-cs"/>
            </a:rPr>
            <a:t>万円減、地方交付税が</a:t>
          </a:r>
          <a:r>
            <a:rPr kumimoji="1" lang="en-US" altLang="ja-JP" sz="800" b="0" i="0" baseline="0">
              <a:solidFill>
                <a:schemeClr val="dk1"/>
              </a:solidFill>
              <a:effectLst/>
              <a:latin typeface="+mn-lt"/>
              <a:ea typeface="+mn-ea"/>
              <a:cs typeface="+mn-cs"/>
            </a:rPr>
            <a:t>17,782</a:t>
          </a:r>
          <a:r>
            <a:rPr kumimoji="1" lang="ja-JP" altLang="ja-JP" sz="800" b="0" i="0" baseline="0">
              <a:solidFill>
                <a:schemeClr val="dk1"/>
              </a:solidFill>
              <a:effectLst/>
              <a:latin typeface="+mn-lt"/>
              <a:ea typeface="+mn-ea"/>
              <a:cs typeface="+mn-cs"/>
            </a:rPr>
            <a:t>万円増となった。</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今後、人口減少による減収が見込まれることから、企業誘致や少子化対策、定住化対策による税収等の増額に向けた取り組みを</a:t>
          </a:r>
          <a:r>
            <a:rPr kumimoji="1" lang="ja-JP" altLang="en-US" sz="800" b="0" i="0" baseline="0">
              <a:solidFill>
                <a:schemeClr val="dk1"/>
              </a:solidFill>
              <a:effectLst/>
              <a:latin typeface="+mn-lt"/>
              <a:ea typeface="+mn-ea"/>
              <a:cs typeface="+mn-cs"/>
            </a:rPr>
            <a:t>引き続き</a:t>
          </a:r>
          <a:r>
            <a:rPr kumimoji="1" lang="ja-JP" altLang="ja-JP" sz="800" b="0" i="0" baseline="0">
              <a:solidFill>
                <a:schemeClr val="dk1"/>
              </a:solidFill>
              <a:effectLst/>
              <a:latin typeface="+mn-lt"/>
              <a:ea typeface="+mn-ea"/>
              <a:cs typeface="+mn-cs"/>
            </a:rPr>
            <a:t>強化する必要がある。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また、町税全般にわたる徴収率の向上にも努め自主財源確保に努める。</a:t>
          </a:r>
          <a:endParaRPr lang="ja-JP" altLang="ja-JP" sz="8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経常経費充当一般財源の</a:t>
          </a:r>
          <a:r>
            <a:rPr kumimoji="1" lang="ja-JP" altLang="en-US" sz="800" b="0" i="0" baseline="0">
              <a:solidFill>
                <a:schemeClr val="dk1"/>
              </a:solidFill>
              <a:effectLst/>
              <a:latin typeface="+mn-lt"/>
              <a:ea typeface="+mn-ea"/>
              <a:cs typeface="+mn-cs"/>
            </a:rPr>
            <a:t>扶助費</a:t>
          </a:r>
          <a:r>
            <a:rPr kumimoji="1" lang="ja-JP" altLang="ja-JP" sz="800" b="0" i="0" baseline="0">
              <a:solidFill>
                <a:schemeClr val="dk1"/>
              </a:solidFill>
              <a:effectLst/>
              <a:latin typeface="+mn-lt"/>
              <a:ea typeface="+mn-ea"/>
              <a:cs typeface="+mn-cs"/>
            </a:rPr>
            <a:t>、人件費</a:t>
          </a:r>
          <a:r>
            <a:rPr kumimoji="1" lang="ja-JP" altLang="en-US" sz="800" b="0" i="0" baseline="0">
              <a:solidFill>
                <a:schemeClr val="dk1"/>
              </a:solidFill>
              <a:effectLst/>
              <a:latin typeface="+mn-lt"/>
              <a:ea typeface="+mn-ea"/>
              <a:cs typeface="+mn-cs"/>
            </a:rPr>
            <a:t>と</a:t>
          </a:r>
          <a:r>
            <a:rPr kumimoji="1" lang="ja-JP" altLang="ja-JP" sz="800" b="0" i="0" baseline="0">
              <a:solidFill>
                <a:schemeClr val="dk1"/>
              </a:solidFill>
              <a:effectLst/>
              <a:latin typeface="+mn-lt"/>
              <a:ea typeface="+mn-ea"/>
              <a:cs typeface="+mn-cs"/>
            </a:rPr>
            <a:t>公債費が前年度より増額となり、繰出金と</a:t>
          </a:r>
          <a:r>
            <a:rPr kumimoji="1" lang="ja-JP" altLang="en-US" sz="800" b="0" i="0" baseline="0">
              <a:solidFill>
                <a:schemeClr val="dk1"/>
              </a:solidFill>
              <a:effectLst/>
              <a:latin typeface="+mn-lt"/>
              <a:ea typeface="+mn-ea"/>
              <a:cs typeface="+mn-cs"/>
            </a:rPr>
            <a:t>維持補修費</a:t>
          </a:r>
          <a:r>
            <a:rPr kumimoji="1" lang="ja-JP" altLang="ja-JP" sz="800" b="0" i="0" baseline="0">
              <a:solidFill>
                <a:schemeClr val="dk1"/>
              </a:solidFill>
              <a:effectLst/>
              <a:latin typeface="+mn-lt"/>
              <a:ea typeface="+mn-ea"/>
              <a:cs typeface="+mn-cs"/>
            </a:rPr>
            <a:t>は減額であったが、令和</a:t>
          </a:r>
          <a:r>
            <a:rPr kumimoji="1" lang="ja-JP" altLang="en-US" sz="800" b="0" i="0" baseline="0">
              <a:solidFill>
                <a:schemeClr val="dk1"/>
              </a:solidFill>
              <a:effectLst/>
              <a:latin typeface="+mn-lt"/>
              <a:ea typeface="+mn-ea"/>
              <a:cs typeface="+mn-cs"/>
            </a:rPr>
            <a:t>２</a:t>
          </a:r>
          <a:r>
            <a:rPr kumimoji="1" lang="ja-JP" altLang="ja-JP" sz="800" b="0" i="0" baseline="0">
              <a:solidFill>
                <a:schemeClr val="dk1"/>
              </a:solidFill>
              <a:effectLst/>
              <a:latin typeface="+mn-lt"/>
              <a:ea typeface="+mn-ea"/>
              <a:cs typeface="+mn-cs"/>
            </a:rPr>
            <a:t>年度より</a:t>
          </a:r>
          <a:r>
            <a:rPr kumimoji="1" lang="en-US" altLang="ja-JP" sz="800" b="0" i="0" baseline="0">
              <a:solidFill>
                <a:schemeClr val="dk1"/>
              </a:solidFill>
              <a:effectLst/>
              <a:latin typeface="+mn-lt"/>
              <a:ea typeface="+mn-ea"/>
              <a:cs typeface="+mn-cs"/>
            </a:rPr>
            <a:t>1.4</a:t>
          </a:r>
          <a:r>
            <a:rPr kumimoji="1" lang="ja-JP" altLang="ja-JP" sz="800" b="0" i="0" baseline="0">
              <a:solidFill>
                <a:schemeClr val="dk1"/>
              </a:solidFill>
              <a:effectLst/>
              <a:latin typeface="+mn-lt"/>
              <a:ea typeface="+mn-ea"/>
              <a:cs typeface="+mn-cs"/>
            </a:rPr>
            <a:t>ポイント下回った。類似団体内平均値より</a:t>
          </a:r>
          <a:r>
            <a:rPr kumimoji="1" lang="en-US" altLang="ja-JP" sz="800" b="0" i="0" baseline="0">
              <a:solidFill>
                <a:schemeClr val="dk1"/>
              </a:solidFill>
              <a:effectLst/>
              <a:latin typeface="+mn-lt"/>
              <a:ea typeface="+mn-ea"/>
              <a:cs typeface="+mn-cs"/>
            </a:rPr>
            <a:t>4.2</a:t>
          </a:r>
          <a:r>
            <a:rPr kumimoji="1" lang="ja-JP" altLang="ja-JP" sz="800" b="0" i="0" baseline="0">
              <a:solidFill>
                <a:schemeClr val="dk1"/>
              </a:solidFill>
              <a:effectLst/>
              <a:latin typeface="+mn-lt"/>
              <a:ea typeface="+mn-ea"/>
              <a:cs typeface="+mn-cs"/>
            </a:rPr>
            <a:t>ポイント上回っている。</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baseline="0">
              <a:solidFill>
                <a:schemeClr val="dk1"/>
              </a:solidFill>
              <a:effectLst/>
              <a:latin typeface="+mn-lt"/>
              <a:ea typeface="+mn-ea"/>
              <a:cs typeface="+mn-cs"/>
            </a:rPr>
            <a:t>　</a:t>
          </a:r>
          <a:r>
            <a:rPr kumimoji="1" lang="ja-JP" altLang="en-US" sz="800" b="0" i="0" baseline="0">
              <a:solidFill>
                <a:schemeClr val="dk1"/>
              </a:solidFill>
              <a:effectLst/>
              <a:latin typeface="+mn-lt"/>
              <a:ea typeface="+mn-ea"/>
              <a:cs typeface="+mn-cs"/>
            </a:rPr>
            <a:t>扶助</a:t>
          </a:r>
          <a:r>
            <a:rPr kumimoji="1" lang="ja-JP" altLang="ja-JP" sz="800" b="0" i="0" baseline="0">
              <a:solidFill>
                <a:schemeClr val="dk1"/>
              </a:solidFill>
              <a:effectLst/>
              <a:latin typeface="+mn-lt"/>
              <a:ea typeface="+mn-ea"/>
              <a:cs typeface="+mn-cs"/>
            </a:rPr>
            <a:t>費については新型コロナ対策の各種事業（</a:t>
          </a:r>
          <a:r>
            <a:rPr kumimoji="1" lang="ja-JP" altLang="en-US" sz="800" b="0" i="0" baseline="0">
              <a:solidFill>
                <a:schemeClr val="dk1"/>
              </a:solidFill>
              <a:effectLst/>
              <a:latin typeface="+mn-lt"/>
              <a:ea typeface="+mn-ea"/>
              <a:cs typeface="+mn-cs"/>
            </a:rPr>
            <a:t>子育て世帯への臨時特別</a:t>
          </a:r>
          <a:r>
            <a:rPr kumimoji="1" lang="ja-JP" altLang="ja-JP" sz="800" b="0" i="0" baseline="0">
              <a:solidFill>
                <a:schemeClr val="dk1"/>
              </a:solidFill>
              <a:effectLst/>
              <a:latin typeface="+mn-lt"/>
              <a:ea typeface="+mn-ea"/>
              <a:cs typeface="+mn-cs"/>
            </a:rPr>
            <a:t>給付金等）</a:t>
          </a:r>
          <a:r>
            <a:rPr kumimoji="1" lang="ja-JP" altLang="en-US" sz="800" b="0" i="0" baseline="0">
              <a:solidFill>
                <a:schemeClr val="dk1"/>
              </a:solidFill>
              <a:effectLst/>
              <a:latin typeface="+mn-lt"/>
              <a:ea typeface="+mn-ea"/>
              <a:cs typeface="+mn-cs"/>
            </a:rPr>
            <a:t>や</a:t>
          </a:r>
          <a:r>
            <a:rPr kumimoji="1" lang="ja-JP" altLang="ja-JP" sz="800" b="0" i="0" baseline="0">
              <a:solidFill>
                <a:schemeClr val="dk1"/>
              </a:solidFill>
              <a:effectLst/>
              <a:latin typeface="+mn-lt"/>
              <a:ea typeface="+mn-ea"/>
              <a:cs typeface="+mn-cs"/>
            </a:rPr>
            <a:t>子育て施策として行っている町単独医療費助成</a:t>
          </a:r>
          <a:r>
            <a:rPr kumimoji="1" lang="ja-JP" altLang="en-US" sz="800" b="0" i="0" baseline="0">
              <a:solidFill>
                <a:schemeClr val="dk1"/>
              </a:solidFill>
              <a:effectLst/>
              <a:latin typeface="+mn-lt"/>
              <a:ea typeface="+mn-ea"/>
              <a:cs typeface="+mn-cs"/>
            </a:rPr>
            <a:t>などにより</a:t>
          </a:r>
          <a:r>
            <a:rPr kumimoji="1" lang="en-US" altLang="ja-JP" sz="800" b="0" i="0" baseline="0">
              <a:solidFill>
                <a:schemeClr val="dk1"/>
              </a:solidFill>
              <a:effectLst/>
              <a:latin typeface="+mn-lt"/>
              <a:ea typeface="+mn-ea"/>
              <a:cs typeface="+mn-cs"/>
            </a:rPr>
            <a:t>20,559</a:t>
          </a:r>
          <a:r>
            <a:rPr kumimoji="1" lang="ja-JP" altLang="ja-JP" sz="800" b="0" i="0" baseline="0">
              <a:solidFill>
                <a:schemeClr val="dk1"/>
              </a:solidFill>
              <a:effectLst/>
              <a:latin typeface="+mn-lt"/>
              <a:ea typeface="+mn-ea"/>
              <a:cs typeface="+mn-cs"/>
            </a:rPr>
            <a:t>万円の大幅増、人件費も</a:t>
          </a:r>
          <a:r>
            <a:rPr kumimoji="1" lang="ja-JP" altLang="en-US" sz="800" b="0" i="0" baseline="0">
              <a:solidFill>
                <a:schemeClr val="dk1"/>
              </a:solidFill>
              <a:effectLst/>
              <a:latin typeface="+mn-lt"/>
              <a:ea typeface="+mn-ea"/>
              <a:cs typeface="+mn-cs"/>
            </a:rPr>
            <a:t>正職員の前倒し採用や会計年度</a:t>
          </a:r>
          <a:r>
            <a:rPr kumimoji="1" lang="ja-JP" altLang="ja-JP" sz="800" b="0" i="0" baseline="0">
              <a:solidFill>
                <a:schemeClr val="dk1"/>
              </a:solidFill>
              <a:effectLst/>
              <a:latin typeface="+mn-lt"/>
              <a:ea typeface="+mn-ea"/>
              <a:cs typeface="+mn-cs"/>
            </a:rPr>
            <a:t>任用職員</a:t>
          </a:r>
          <a:r>
            <a:rPr kumimoji="1" lang="ja-JP" altLang="en-US" sz="800" b="0" i="0" baseline="0">
              <a:solidFill>
                <a:schemeClr val="dk1"/>
              </a:solidFill>
              <a:effectLst/>
              <a:latin typeface="+mn-lt"/>
              <a:ea typeface="+mn-ea"/>
              <a:cs typeface="+mn-cs"/>
            </a:rPr>
            <a:t>経費で</a:t>
          </a:r>
          <a:r>
            <a:rPr kumimoji="1" lang="en-US" altLang="ja-JP" sz="800" b="0" i="0" baseline="0">
              <a:solidFill>
                <a:schemeClr val="dk1"/>
              </a:solidFill>
              <a:effectLst/>
              <a:latin typeface="+mn-lt"/>
              <a:ea typeface="+mn-ea"/>
              <a:cs typeface="+mn-cs"/>
            </a:rPr>
            <a:t>274</a:t>
          </a:r>
          <a:r>
            <a:rPr kumimoji="1" lang="ja-JP" altLang="ja-JP" sz="800" b="0" i="0" baseline="0">
              <a:solidFill>
                <a:schemeClr val="dk1"/>
              </a:solidFill>
              <a:effectLst/>
              <a:latin typeface="+mn-lt"/>
              <a:ea typeface="+mn-ea"/>
              <a:cs typeface="+mn-cs"/>
            </a:rPr>
            <a:t>万円増となっている</a:t>
          </a:r>
          <a:r>
            <a:rPr kumimoji="1" lang="ja-JP" altLang="en-US" sz="800" b="0" i="0" baseline="0">
              <a:solidFill>
                <a:schemeClr val="dk1"/>
              </a:solidFill>
              <a:effectLst/>
              <a:latin typeface="+mn-lt"/>
              <a:ea typeface="+mn-ea"/>
              <a:cs typeface="+mn-cs"/>
            </a:rPr>
            <a:t>。</a:t>
          </a:r>
          <a:endParaRPr kumimoji="1" lang="en-US" altLang="ja-JP" sz="8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baseline="0">
              <a:solidFill>
                <a:schemeClr val="dk1"/>
              </a:solidFill>
              <a:effectLst/>
              <a:latin typeface="+mn-lt"/>
              <a:ea typeface="+mn-ea"/>
              <a:cs typeface="+mn-cs"/>
            </a:rPr>
            <a:t>　</a:t>
          </a:r>
          <a:r>
            <a:rPr kumimoji="1" lang="ja-JP" altLang="ja-JP" sz="800" b="0" i="0" baseline="0">
              <a:solidFill>
                <a:schemeClr val="dk1"/>
              </a:solidFill>
              <a:effectLst/>
              <a:latin typeface="+mn-lt"/>
              <a:ea typeface="+mn-ea"/>
              <a:cs typeface="+mn-cs"/>
            </a:rPr>
            <a:t>経常収支比率の中で大きな割合を占める人件費と公債費については抑制していく必要があり、人件費については、今後数年間退職者の一時的な増が見込まれる中、職員の採用に配慮をしつつ、公債費については、総合計画に沿って優先順位付けを行い、プライマリーバランスを考慮し過大な負担とならないように慎重な起債発行に努める。</a:t>
          </a:r>
          <a:endParaRPr lang="ja-JP" altLang="ja-JP" sz="8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50437</xdr:rowOff>
    </xdr:from>
    <xdr:to>
      <xdr:col>23</xdr:col>
      <xdr:colOff>133350</xdr:colOff>
      <xdr:row>61</xdr:row>
      <xdr:rowOff>98697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0888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98697</xdr:rowOff>
    </xdr:from>
    <xdr:to>
      <xdr:col>19</xdr:col>
      <xdr:colOff>133350</xdr:colOff>
      <xdr:row>62</xdr:row>
      <xdr:rowOff>34109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57147"/>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30662</xdr:rowOff>
    </xdr:from>
    <xdr:to>
      <xdr:col>15</xdr:col>
      <xdr:colOff>82550</xdr:colOff>
      <xdr:row>62</xdr:row>
      <xdr:rowOff>34109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6056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160746</xdr:rowOff>
    </xdr:from>
    <xdr:to>
      <xdr:col>11</xdr:col>
      <xdr:colOff>31750</xdr:colOff>
      <xdr:row>62</xdr:row>
      <xdr:rowOff>30662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1919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171087</xdr:rowOff>
    </xdr:from>
    <xdr:to>
      <xdr:col>23</xdr:col>
      <xdr:colOff>184150</xdr:colOff>
      <xdr:row>61</xdr:row>
      <xdr:rowOff>101237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143164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3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47897</xdr:rowOff>
    </xdr:from>
    <xdr:to>
      <xdr:col>19</xdr:col>
      <xdr:colOff>184150</xdr:colOff>
      <xdr:row>61</xdr:row>
      <xdr:rowOff>149497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134274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9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154759</xdr:rowOff>
    </xdr:from>
    <xdr:to>
      <xdr:col>15</xdr:col>
      <xdr:colOff>133350</xdr:colOff>
      <xdr:row>62</xdr:row>
      <xdr:rowOff>84909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69686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151312</xdr:rowOff>
    </xdr:from>
    <xdr:to>
      <xdr:col>11</xdr:col>
      <xdr:colOff>82550</xdr:colOff>
      <xdr:row>62</xdr:row>
      <xdr:rowOff>81462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66239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109946</xdr:rowOff>
    </xdr:from>
    <xdr:to>
      <xdr:col>7</xdr:col>
      <xdr:colOff>31750</xdr:colOff>
      <xdr:row>62</xdr:row>
      <xdr:rowOff>40096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24873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昨年度より</a:t>
          </a:r>
          <a:r>
            <a:rPr kumimoji="1" lang="en-US" altLang="ja-JP" sz="800" b="0" i="0" baseline="0">
              <a:solidFill>
                <a:schemeClr val="dk1"/>
              </a:solidFill>
              <a:effectLst/>
              <a:latin typeface="+mn-lt"/>
              <a:ea typeface="+mn-ea"/>
              <a:cs typeface="+mn-cs"/>
            </a:rPr>
            <a:t>7,549</a:t>
          </a:r>
          <a:r>
            <a:rPr kumimoji="1" lang="ja-JP" altLang="ja-JP" sz="800" b="0" i="0" baseline="0">
              <a:solidFill>
                <a:schemeClr val="dk1"/>
              </a:solidFill>
              <a:effectLst/>
              <a:latin typeface="+mn-lt"/>
              <a:ea typeface="+mn-ea"/>
              <a:cs typeface="+mn-cs"/>
            </a:rPr>
            <a:t>円増額となるも類似団体内平均値より</a:t>
          </a:r>
          <a:r>
            <a:rPr kumimoji="1" lang="en-US" altLang="ja-JP" sz="800" b="0" i="0" baseline="0">
              <a:solidFill>
                <a:schemeClr val="dk1"/>
              </a:solidFill>
              <a:effectLst/>
              <a:latin typeface="+mn-lt"/>
              <a:ea typeface="+mn-ea"/>
              <a:cs typeface="+mn-cs"/>
            </a:rPr>
            <a:t>18,832</a:t>
          </a:r>
          <a:r>
            <a:rPr kumimoji="1" lang="ja-JP" altLang="ja-JP" sz="800" b="0" i="0" baseline="0">
              <a:solidFill>
                <a:schemeClr val="dk1"/>
              </a:solidFill>
              <a:effectLst/>
              <a:latin typeface="+mn-lt"/>
              <a:ea typeface="+mn-ea"/>
              <a:cs typeface="+mn-cs"/>
            </a:rPr>
            <a:t>円下回っている。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物件費については、毎年度人口減となっている一方で、</a:t>
          </a:r>
          <a:r>
            <a:rPr kumimoji="1" lang="ja-JP" altLang="en-US" sz="800" b="0" i="0" baseline="0">
              <a:solidFill>
                <a:schemeClr val="dk1"/>
              </a:solidFill>
              <a:effectLst/>
              <a:latin typeface="+mn-lt"/>
              <a:ea typeface="+mn-ea"/>
              <a:cs typeface="+mn-cs"/>
            </a:rPr>
            <a:t>新型コロナのワクチン接種事業や経済対策事業経費</a:t>
          </a:r>
          <a:r>
            <a:rPr kumimoji="1" lang="ja-JP" altLang="ja-JP" sz="800" b="0" i="0" baseline="0">
              <a:solidFill>
                <a:schemeClr val="dk1"/>
              </a:solidFill>
              <a:effectLst/>
              <a:latin typeface="+mn-lt"/>
              <a:ea typeface="+mn-ea"/>
              <a:cs typeface="+mn-cs"/>
            </a:rPr>
            <a:t>、情報セキュリティ強化に伴う経費、各種計画策定にかかる経費等が増額していることなどが影響している。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人件費については、今後数年間退職者の一時的な増が見込まれる中、職員の採用に配慮をしつつ、物件費については、事務事業評価などにより、経費抑制の意識を浸透させていく。</a:t>
          </a:r>
          <a:endParaRPr lang="ja-JP" altLang="ja-JP" sz="8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143852</xdr:rowOff>
    </xdr:from>
    <xdr:to>
      <xdr:col>23</xdr:col>
      <xdr:colOff>133350</xdr:colOff>
      <xdr:row>81</xdr:row>
      <xdr:rowOff>152526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31302"/>
          <a:ext cx="8382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137303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2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101143</xdr:rowOff>
    </xdr:from>
    <xdr:to>
      <xdr:col>19</xdr:col>
      <xdr:colOff>133350</xdr:colOff>
      <xdr:row>81</xdr:row>
      <xdr:rowOff>143852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88593"/>
          <a:ext cx="889000" cy="4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92644</xdr:rowOff>
    </xdr:from>
    <xdr:to>
      <xdr:col>15</xdr:col>
      <xdr:colOff>82550</xdr:colOff>
      <xdr:row>81</xdr:row>
      <xdr:rowOff>101143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0094"/>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84249</xdr:rowOff>
    </xdr:from>
    <xdr:to>
      <xdr:col>11</xdr:col>
      <xdr:colOff>31750</xdr:colOff>
      <xdr:row>81</xdr:row>
      <xdr:rowOff>92644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71699"/>
          <a:ext cx="889000" cy="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101726</xdr:rowOff>
    </xdr:from>
    <xdr:to>
      <xdr:col>23</xdr:col>
      <xdr:colOff>184150</xdr:colOff>
      <xdr:row>82</xdr:row>
      <xdr:rowOff>31876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8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23003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1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93052</xdr:rowOff>
    </xdr:from>
    <xdr:to>
      <xdr:col>19</xdr:col>
      <xdr:colOff>184150</xdr:colOff>
      <xdr:row>82</xdr:row>
      <xdr:rowOff>23202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33379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49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50343</xdr:rowOff>
    </xdr:from>
    <xdr:to>
      <xdr:col>15</xdr:col>
      <xdr:colOff>133350</xdr:colOff>
      <xdr:row>81</xdr:row>
      <xdr:rowOff>151943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162120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0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41844</xdr:rowOff>
    </xdr:from>
    <xdr:to>
      <xdr:col>11</xdr:col>
      <xdr:colOff>82550</xdr:colOff>
      <xdr:row>81</xdr:row>
      <xdr:rowOff>143444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2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153621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9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33449</xdr:rowOff>
    </xdr:from>
    <xdr:to>
      <xdr:col>7</xdr:col>
      <xdr:colOff>31750</xdr:colOff>
      <xdr:row>81</xdr:row>
      <xdr:rowOff>135049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2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145226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8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類似団体平均よりラスパイレス指数は高いものの、年々類似団体平均に近い水準に近づいている状況にある。</a:t>
          </a:r>
          <a:endParaRPr lang="ja-JP" altLang="ja-JP" sz="800">
            <a:effectLst/>
          </a:endParaRPr>
        </a:p>
        <a:p>
          <a:r>
            <a:rPr kumimoji="1" lang="ja-JP" altLang="ja-JP" sz="800" b="0" i="0" baseline="0">
              <a:solidFill>
                <a:schemeClr val="dk1"/>
              </a:solidFill>
              <a:effectLst/>
              <a:latin typeface="+mn-lt"/>
              <a:ea typeface="+mn-ea"/>
              <a:cs typeface="+mn-cs"/>
            </a:rPr>
            <a:t>　今後も国及び県の給与水準を踏まえ、引き続き給与の適正化に努める。</a:t>
          </a:r>
          <a:endParaRPr lang="ja-JP" altLang="ja-JP" sz="8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071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87</xdr:row>
      <xdr:rowOff>148468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531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87</xdr:row>
      <xdr:rowOff>148468</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0416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800" b="0" i="0" baseline="0">
              <a:solidFill>
                <a:schemeClr val="dk1"/>
              </a:solidFill>
              <a:effectLst/>
              <a:latin typeface="+mn-lt"/>
              <a:ea typeface="+mn-ea"/>
              <a:cs typeface="+mn-cs"/>
            </a:rPr>
            <a:t>　昨年度より</a:t>
          </a:r>
          <a:r>
            <a:rPr lang="en-US" altLang="ja-JP" sz="800" b="0" i="0" baseline="0">
              <a:solidFill>
                <a:schemeClr val="dk1"/>
              </a:solidFill>
              <a:effectLst/>
              <a:latin typeface="+mn-lt"/>
              <a:ea typeface="+mn-ea"/>
              <a:cs typeface="+mn-cs"/>
            </a:rPr>
            <a:t>0.20</a:t>
          </a:r>
          <a:r>
            <a:rPr lang="ja-JP" altLang="ja-JP" sz="800" b="0" i="0" baseline="0">
              <a:solidFill>
                <a:schemeClr val="dk1"/>
              </a:solidFill>
              <a:effectLst/>
              <a:latin typeface="+mn-lt"/>
              <a:ea typeface="+mn-ea"/>
              <a:cs typeface="+mn-cs"/>
            </a:rPr>
            <a:t>人上回り、類似団体内平均値より</a:t>
          </a:r>
          <a:r>
            <a:rPr lang="en-US" altLang="ja-JP" sz="800" b="0" i="0" baseline="0">
              <a:solidFill>
                <a:schemeClr val="dk1"/>
              </a:solidFill>
              <a:effectLst/>
              <a:latin typeface="+mn-lt"/>
              <a:ea typeface="+mn-ea"/>
              <a:cs typeface="+mn-cs"/>
            </a:rPr>
            <a:t>1.19</a:t>
          </a:r>
          <a:r>
            <a:rPr lang="ja-JP" altLang="ja-JP" sz="800" b="0" i="0" baseline="0">
              <a:solidFill>
                <a:schemeClr val="dk1"/>
              </a:solidFill>
              <a:effectLst/>
              <a:latin typeface="+mn-lt"/>
              <a:ea typeface="+mn-ea"/>
              <a:cs typeface="+mn-cs"/>
            </a:rPr>
            <a:t>ポイント上回っている。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近年、人口の減少が続く中、職員数については、定員適正化計画に基づき削減を図ってきたことで若干の改善が見られたが、平成</a:t>
          </a:r>
          <a:r>
            <a:rPr lang="en-US" altLang="ja-JP" sz="800" b="0" i="0" baseline="0">
              <a:solidFill>
                <a:schemeClr val="dk1"/>
              </a:solidFill>
              <a:effectLst/>
              <a:latin typeface="+mn-lt"/>
              <a:ea typeface="+mn-ea"/>
              <a:cs typeface="+mn-cs"/>
            </a:rPr>
            <a:t>23</a:t>
          </a:r>
          <a:r>
            <a:rPr lang="ja-JP" altLang="ja-JP" sz="800" b="0" i="0" baseline="0">
              <a:solidFill>
                <a:schemeClr val="dk1"/>
              </a:solidFill>
              <a:effectLst/>
              <a:latin typeface="+mn-lt"/>
              <a:ea typeface="+mn-ea"/>
              <a:cs typeface="+mn-cs"/>
            </a:rPr>
            <a:t>年度からは東日本大震災による放射線対策による増や、平成</a:t>
          </a:r>
          <a:r>
            <a:rPr lang="en-US" altLang="ja-JP" sz="800" b="0" i="0" baseline="0">
              <a:solidFill>
                <a:schemeClr val="dk1"/>
              </a:solidFill>
              <a:effectLst/>
              <a:latin typeface="+mn-lt"/>
              <a:ea typeface="+mn-ea"/>
              <a:cs typeface="+mn-cs"/>
            </a:rPr>
            <a:t>26</a:t>
          </a:r>
          <a:r>
            <a:rPr lang="ja-JP" altLang="ja-JP" sz="800" b="0" i="0" baseline="0">
              <a:solidFill>
                <a:schemeClr val="dk1"/>
              </a:solidFill>
              <a:effectLst/>
              <a:latin typeface="+mn-lt"/>
              <a:ea typeface="+mn-ea"/>
              <a:cs typeface="+mn-cs"/>
            </a:rPr>
            <a:t>年度からは被災地への職員の派遣を行ったことなどにより比率は横ばいとなっていたものの、</a:t>
          </a:r>
          <a:r>
            <a:rPr kumimoji="1" lang="ja-JP" altLang="ja-JP" sz="800" b="0" i="0" baseline="0">
              <a:solidFill>
                <a:schemeClr val="dk1"/>
              </a:solidFill>
              <a:effectLst/>
              <a:latin typeface="+mn-lt"/>
              <a:ea typeface="+mn-ea"/>
              <a:cs typeface="+mn-cs"/>
            </a:rPr>
            <a:t>今後数年間退職者の一時的な増に対応するため職員の前倒し採用を行ったことにより比率が増加となっている。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また、世界遺産推進室や文化</a:t>
          </a:r>
          <a:r>
            <a:rPr lang="ja-JP" altLang="en-US" sz="800" b="0" i="0" baseline="0">
              <a:solidFill>
                <a:schemeClr val="dk1"/>
              </a:solidFill>
              <a:effectLst/>
              <a:latin typeface="+mn-lt"/>
              <a:ea typeface="+mn-ea"/>
              <a:cs typeface="+mn-cs"/>
            </a:rPr>
            <a:t>遺産</a:t>
          </a:r>
          <a:r>
            <a:rPr lang="ja-JP" altLang="ja-JP" sz="800" b="0" i="0" baseline="0">
              <a:solidFill>
                <a:schemeClr val="dk1"/>
              </a:solidFill>
              <a:effectLst/>
              <a:latin typeface="+mn-lt"/>
              <a:ea typeface="+mn-ea"/>
              <a:cs typeface="+mn-cs"/>
            </a:rPr>
            <a:t>センターなど特殊事情により教育部門での職員数が他団体に比べ特出している。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今後とも、住民サービスの低下を招くことのないような水準を維持しながら人口規模に見合った職員数の適正化に努めていく。</a:t>
          </a:r>
          <a:endParaRPr lang="ja-JP" altLang="ja-JP" sz="8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126964</xdr:rowOff>
    </xdr:from>
    <xdr:to>
      <xdr:col>81</xdr:col>
      <xdr:colOff>44450</xdr:colOff>
      <xdr:row>61</xdr:row>
      <xdr:rowOff>140753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8541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87666</xdr:rowOff>
    </xdr:from>
    <xdr:to>
      <xdr:col>77</xdr:col>
      <xdr:colOff>44450</xdr:colOff>
      <xdr:row>61</xdr:row>
      <xdr:rowOff>126964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46116"/>
          <a:ext cx="889000" cy="3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112103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2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87666</xdr:rowOff>
    </xdr:from>
    <xdr:to>
      <xdr:col>72</xdr:col>
      <xdr:colOff>203200</xdr:colOff>
      <xdr:row>61</xdr:row>
      <xdr:rowOff>104212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546116"/>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102451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51816</xdr:rowOff>
    </xdr:from>
    <xdr:to>
      <xdr:col>68</xdr:col>
      <xdr:colOff>152400</xdr:colOff>
      <xdr:row>61</xdr:row>
      <xdr:rowOff>104212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10266"/>
          <a:ext cx="889000" cy="5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47987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89953</xdr:rowOff>
    </xdr:from>
    <xdr:to>
      <xdr:col>81</xdr:col>
      <xdr:colOff>95250</xdr:colOff>
      <xdr:row>62</xdr:row>
      <xdr:rowOff>20103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4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62030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76164</xdr:rowOff>
    </xdr:from>
    <xdr:to>
      <xdr:col>77</xdr:col>
      <xdr:colOff>95250</xdr:colOff>
      <xdr:row>62</xdr:row>
      <xdr:rowOff>6314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162541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2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36866</xdr:rowOff>
    </xdr:from>
    <xdr:to>
      <xdr:col>73</xdr:col>
      <xdr:colOff>44450</xdr:colOff>
      <xdr:row>61</xdr:row>
      <xdr:rowOff>138466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9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123243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8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53412</xdr:rowOff>
    </xdr:from>
    <xdr:to>
      <xdr:col>68</xdr:col>
      <xdr:colOff>203200</xdr:colOff>
      <xdr:row>61</xdr:row>
      <xdr:rowOff>155012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1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139789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1016</xdr:rowOff>
    </xdr:from>
    <xdr:to>
      <xdr:col>64</xdr:col>
      <xdr:colOff>152400</xdr:colOff>
      <xdr:row>61</xdr:row>
      <xdr:rowOff>102616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87393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800" b="0" i="0" baseline="0">
              <a:solidFill>
                <a:schemeClr val="dk1"/>
              </a:solidFill>
              <a:effectLst/>
              <a:latin typeface="+mn-lt"/>
              <a:ea typeface="+mn-ea"/>
              <a:cs typeface="+mn-cs"/>
            </a:rPr>
            <a:t>　平成19年度の23.0％をピークに年々減少しており、昨年度と比較して</a:t>
          </a:r>
          <a:r>
            <a:rPr lang="en-US" altLang="ja-JP" sz="800" b="0" i="0" baseline="0">
              <a:solidFill>
                <a:schemeClr val="dk1"/>
              </a:solidFill>
              <a:effectLst/>
              <a:latin typeface="+mn-lt"/>
              <a:ea typeface="+mn-ea"/>
              <a:cs typeface="+mn-cs"/>
            </a:rPr>
            <a:t>0.3</a:t>
          </a:r>
          <a:r>
            <a:rPr lang="ja-JP" altLang="ja-JP" sz="800" b="0" i="0" baseline="0">
              <a:solidFill>
                <a:schemeClr val="dk1"/>
              </a:solidFill>
              <a:effectLst/>
              <a:latin typeface="+mn-lt"/>
              <a:ea typeface="+mn-ea"/>
              <a:cs typeface="+mn-cs"/>
            </a:rPr>
            <a:t>ポイント増加したが、類似団体内平均値より</a:t>
          </a:r>
          <a:r>
            <a:rPr lang="en-US" altLang="ja-JP" sz="800" b="0" i="0" baseline="0">
              <a:solidFill>
                <a:schemeClr val="dk1"/>
              </a:solidFill>
              <a:effectLst/>
              <a:latin typeface="+mn-lt"/>
              <a:ea typeface="+mn-ea"/>
              <a:cs typeface="+mn-cs"/>
            </a:rPr>
            <a:t>1.1</a:t>
          </a:r>
          <a:r>
            <a:rPr lang="ja-JP" altLang="ja-JP" sz="800" b="0" i="0" baseline="0">
              <a:solidFill>
                <a:schemeClr val="dk1"/>
              </a:solidFill>
              <a:effectLst/>
              <a:latin typeface="+mn-lt"/>
              <a:ea typeface="+mn-ea"/>
              <a:cs typeface="+mn-cs"/>
            </a:rPr>
            <a:t>ポイント上回っている。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過去の大型投資事業での</a:t>
          </a:r>
          <a:r>
            <a:rPr lang="ja-JP" altLang="en-US" sz="800" b="0" i="0" baseline="0">
              <a:solidFill>
                <a:schemeClr val="dk1"/>
              </a:solidFill>
              <a:effectLst/>
              <a:latin typeface="+mn-lt"/>
              <a:ea typeface="+mn-ea"/>
              <a:cs typeface="+mn-cs"/>
            </a:rPr>
            <a:t>地方債</a:t>
          </a:r>
          <a:r>
            <a:rPr lang="ja-JP" altLang="ja-JP" sz="800" b="0" i="0" baseline="0">
              <a:solidFill>
                <a:schemeClr val="dk1"/>
              </a:solidFill>
              <a:effectLst/>
              <a:latin typeface="+mn-lt"/>
              <a:ea typeface="+mn-ea"/>
              <a:cs typeface="+mn-cs"/>
            </a:rPr>
            <a:t>発行や平成7年度より供用開始し</a:t>
          </a:r>
          <a:r>
            <a:rPr lang="ja-JP" altLang="en-US" sz="800" b="0" i="0" baseline="0">
              <a:solidFill>
                <a:schemeClr val="dk1"/>
              </a:solidFill>
              <a:effectLst/>
              <a:latin typeface="+mn-lt"/>
              <a:ea typeface="+mn-ea"/>
              <a:cs typeface="+mn-cs"/>
            </a:rPr>
            <a:t>令和</a:t>
          </a:r>
          <a:r>
            <a:rPr lang="en-US" altLang="ja-JP" sz="800" b="0" i="0" baseline="0">
              <a:solidFill>
                <a:schemeClr val="dk1"/>
              </a:solidFill>
              <a:effectLst/>
              <a:latin typeface="+mn-lt"/>
              <a:ea typeface="+mn-ea"/>
              <a:cs typeface="+mn-cs"/>
            </a:rPr>
            <a:t>3</a:t>
          </a:r>
          <a:r>
            <a:rPr lang="ja-JP" altLang="en-US" sz="800" b="0" i="0" baseline="0">
              <a:solidFill>
                <a:schemeClr val="dk1"/>
              </a:solidFill>
              <a:effectLst/>
              <a:latin typeface="+mn-lt"/>
              <a:ea typeface="+mn-ea"/>
              <a:cs typeface="+mn-cs"/>
            </a:rPr>
            <a:t>年度に整備完了した</a:t>
          </a:r>
          <a:r>
            <a:rPr lang="ja-JP" altLang="ja-JP" sz="800" b="0" i="0" baseline="0">
              <a:solidFill>
                <a:schemeClr val="dk1"/>
              </a:solidFill>
              <a:effectLst/>
              <a:latin typeface="+mn-lt"/>
              <a:ea typeface="+mn-ea"/>
              <a:cs typeface="+mn-cs"/>
            </a:rPr>
            <a:t>下水道事業への繰出金などにより高い数値となっている。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世代間の負担の公平という視点から将来を担う子供たちへの過大な負担とならないよう引き続き比率の適正化に努める。</a:t>
          </a:r>
          <a:endParaRPr lang="ja-JP" altLang="ja-JP" sz="8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41</xdr:row>
      <xdr:rowOff>153416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6838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41</xdr:row>
      <xdr:rowOff>138938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587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41</xdr:row>
      <xdr:rowOff>153416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5873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153416</xdr:rowOff>
    </xdr:from>
    <xdr:to>
      <xdr:col>68</xdr:col>
      <xdr:colOff>152400</xdr:colOff>
      <xdr:row>41</xdr:row>
      <xdr:rowOff>153416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82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102616</xdr:rowOff>
    </xdr:from>
    <xdr:to>
      <xdr:col>81</xdr:col>
      <xdr:colOff>95250</xdr:colOff>
      <xdr:row>42</xdr:row>
      <xdr:rowOff>32766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74693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102616</xdr:rowOff>
    </xdr:from>
    <xdr:to>
      <xdr:col>68</xdr:col>
      <xdr:colOff>203200</xdr:colOff>
      <xdr:row>42</xdr:row>
      <xdr:rowOff>32766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昨年度数値から</a:t>
          </a:r>
          <a:r>
            <a:rPr kumimoji="1" lang="en-US" altLang="ja-JP" sz="800" b="0" i="0" baseline="0">
              <a:solidFill>
                <a:schemeClr val="dk1"/>
              </a:solidFill>
              <a:effectLst/>
              <a:latin typeface="+mn-lt"/>
              <a:ea typeface="+mn-ea"/>
              <a:cs typeface="+mn-cs"/>
            </a:rPr>
            <a:t>16.2</a:t>
          </a:r>
          <a:r>
            <a:rPr kumimoji="1" lang="ja-JP" altLang="ja-JP" sz="800" b="0" i="0" baseline="0">
              <a:solidFill>
                <a:schemeClr val="dk1"/>
              </a:solidFill>
              <a:effectLst/>
              <a:latin typeface="+mn-lt"/>
              <a:ea typeface="+mn-ea"/>
              <a:cs typeface="+mn-cs"/>
            </a:rPr>
            <a:t>ポイント増加したが、これは現在進めている大型投資事業による基金残高の減少、</a:t>
          </a:r>
          <a:r>
            <a:rPr kumimoji="1" lang="ja-JP" altLang="en-US" sz="800" b="0" i="0" baseline="0">
              <a:solidFill>
                <a:schemeClr val="dk1"/>
              </a:solidFill>
              <a:effectLst/>
              <a:latin typeface="+mn-lt"/>
              <a:ea typeface="+mn-ea"/>
              <a:cs typeface="+mn-cs"/>
            </a:rPr>
            <a:t>地方債</a:t>
          </a:r>
          <a:r>
            <a:rPr kumimoji="1" lang="ja-JP" altLang="ja-JP" sz="800" b="0" i="0" baseline="0">
              <a:solidFill>
                <a:schemeClr val="dk1"/>
              </a:solidFill>
              <a:effectLst/>
              <a:latin typeface="+mn-lt"/>
              <a:ea typeface="+mn-ea"/>
              <a:cs typeface="+mn-cs"/>
            </a:rPr>
            <a:t>残高の増による。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開発計画に基づき、計画的な事業の選択を行い、今後とも普通建設事業の厳選及びコスト縮減による新規地方債抑制に努め、地方債残高の縮減に努めるとともに、可能な限り基金の増額に努める。</a:t>
          </a:r>
          <a:endParaRPr lang="ja-JP" altLang="ja-JP" sz="8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153213</xdr:rowOff>
    </xdr:from>
    <xdr:to>
      <xdr:col>81</xdr:col>
      <xdr:colOff>44450</xdr:colOff>
      <xdr:row>18</xdr:row>
      <xdr:rowOff>138125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67863"/>
          <a:ext cx="8382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147422</xdr:rowOff>
    </xdr:from>
    <xdr:to>
      <xdr:col>77</xdr:col>
      <xdr:colOff>44450</xdr:colOff>
      <xdr:row>17</xdr:row>
      <xdr:rowOff>153213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062072"/>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45110</xdr:rowOff>
    </xdr:from>
    <xdr:to>
      <xdr:col>72</xdr:col>
      <xdr:colOff>203200</xdr:colOff>
      <xdr:row>17</xdr:row>
      <xdr:rowOff>147422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959760"/>
          <a:ext cx="889000" cy="10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45110</xdr:rowOff>
    </xdr:from>
    <xdr:to>
      <xdr:col>68</xdr:col>
      <xdr:colOff>152400</xdr:colOff>
      <xdr:row>17</xdr:row>
      <xdr:rowOff>86614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59760"/>
          <a:ext cx="889000" cy="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87325</xdr:rowOff>
    </xdr:from>
    <xdr:to>
      <xdr:col>81</xdr:col>
      <xdr:colOff>95250</xdr:colOff>
      <xdr:row>19</xdr:row>
      <xdr:rowOff>17475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7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59402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4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102413</xdr:rowOff>
    </xdr:from>
    <xdr:to>
      <xdr:col>77</xdr:col>
      <xdr:colOff>95250</xdr:colOff>
      <xdr:row>18</xdr:row>
      <xdr:rowOff>32563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17340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0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96622</xdr:rowOff>
    </xdr:from>
    <xdr:to>
      <xdr:col>73</xdr:col>
      <xdr:colOff>44450</xdr:colOff>
      <xdr:row>18</xdr:row>
      <xdr:rowOff>26772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1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11549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9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165760</xdr:rowOff>
    </xdr:from>
    <xdr:to>
      <xdr:col>68</xdr:col>
      <xdr:colOff>203200</xdr:colOff>
      <xdr:row>17</xdr:row>
      <xdr:rowOff>95910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80687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35814</xdr:rowOff>
    </xdr:from>
    <xdr:to>
      <xdr:col>64</xdr:col>
      <xdr:colOff>152400</xdr:colOff>
      <xdr:row>17</xdr:row>
      <xdr:rowOff>137414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5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122191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7,232
7,202
63.39
6,224,583
6,037,604
179,599
3,223,529
5,243,110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昨年度より</a:t>
          </a:r>
          <a:r>
            <a:rPr kumimoji="1" lang="en-US" altLang="ja-JP" sz="800" b="0" i="0" baseline="0">
              <a:solidFill>
                <a:schemeClr val="dk1"/>
              </a:solidFill>
              <a:effectLst/>
              <a:latin typeface="+mn-lt"/>
              <a:ea typeface="+mn-ea"/>
              <a:cs typeface="+mn-cs"/>
            </a:rPr>
            <a:t>0.8</a:t>
          </a:r>
          <a:r>
            <a:rPr kumimoji="1" lang="ja-JP" altLang="ja-JP" sz="800" b="0" i="0" baseline="0">
              <a:solidFill>
                <a:schemeClr val="dk1"/>
              </a:solidFill>
              <a:effectLst/>
              <a:latin typeface="+mn-lt"/>
              <a:ea typeface="+mn-ea"/>
              <a:cs typeface="+mn-cs"/>
            </a:rPr>
            <a:t>ポイント減少しており、類似団体平均値より</a:t>
          </a:r>
          <a:r>
            <a:rPr kumimoji="1" lang="en-US" altLang="ja-JP" sz="800" b="0" i="0" baseline="0">
              <a:solidFill>
                <a:schemeClr val="dk1"/>
              </a:solidFill>
              <a:effectLst/>
              <a:latin typeface="+mn-lt"/>
              <a:ea typeface="+mn-ea"/>
              <a:cs typeface="+mn-cs"/>
            </a:rPr>
            <a:t>7.4</a:t>
          </a:r>
          <a:r>
            <a:rPr kumimoji="1" lang="ja-JP" altLang="ja-JP" sz="800" b="0" i="0" baseline="0">
              <a:solidFill>
                <a:schemeClr val="dk1"/>
              </a:solidFill>
              <a:effectLst/>
              <a:latin typeface="+mn-lt"/>
              <a:ea typeface="+mn-ea"/>
              <a:cs typeface="+mn-cs"/>
            </a:rPr>
            <a:t>ポイント上回っている。</a:t>
          </a:r>
          <a:endParaRPr lang="ja-JP" altLang="ja-JP" sz="1000">
            <a:effectLst/>
          </a:endParaRPr>
        </a:p>
        <a:p>
          <a:pPr rtl="0" eaLnBrk="1" fontAlgn="auto" latinLnBrk="0" hangingPunct="1"/>
          <a:r>
            <a:rPr kumimoji="1" lang="ja-JP" altLang="ja-JP" sz="8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定員適正化計画に基づき削減を図ってきたことで若干の改善が見られたが、平成</a:t>
          </a:r>
          <a:r>
            <a:rPr lang="en-US" altLang="ja-JP" sz="800" b="0" i="0" baseline="0">
              <a:solidFill>
                <a:schemeClr val="dk1"/>
              </a:solidFill>
              <a:effectLst/>
              <a:latin typeface="+mn-lt"/>
              <a:ea typeface="+mn-ea"/>
              <a:cs typeface="+mn-cs"/>
            </a:rPr>
            <a:t>23</a:t>
          </a:r>
          <a:r>
            <a:rPr lang="ja-JP" altLang="ja-JP" sz="800" b="0" i="0" baseline="0">
              <a:solidFill>
                <a:schemeClr val="dk1"/>
              </a:solidFill>
              <a:effectLst/>
              <a:latin typeface="+mn-lt"/>
              <a:ea typeface="+mn-ea"/>
              <a:cs typeface="+mn-cs"/>
            </a:rPr>
            <a:t>年度からの東日本大震災による放射線対策による増や、平成</a:t>
          </a:r>
          <a:r>
            <a:rPr lang="en-US" altLang="ja-JP" sz="800" b="0" i="0" baseline="0">
              <a:solidFill>
                <a:schemeClr val="dk1"/>
              </a:solidFill>
              <a:effectLst/>
              <a:latin typeface="+mn-lt"/>
              <a:ea typeface="+mn-ea"/>
              <a:cs typeface="+mn-cs"/>
            </a:rPr>
            <a:t>26</a:t>
          </a:r>
          <a:r>
            <a:rPr lang="ja-JP" altLang="ja-JP" sz="800" b="0" i="0" baseline="0">
              <a:solidFill>
                <a:schemeClr val="dk1"/>
              </a:solidFill>
              <a:effectLst/>
              <a:latin typeface="+mn-lt"/>
              <a:ea typeface="+mn-ea"/>
              <a:cs typeface="+mn-cs"/>
            </a:rPr>
            <a:t>年度から被災地への職員派遣を行ったこと、</a:t>
          </a:r>
          <a:r>
            <a:rPr kumimoji="1" lang="ja-JP" altLang="ja-JP" sz="800" b="0" i="0" baseline="0">
              <a:solidFill>
                <a:schemeClr val="dk1"/>
              </a:solidFill>
              <a:effectLst/>
              <a:latin typeface="+mn-lt"/>
              <a:ea typeface="+mn-ea"/>
              <a:cs typeface="+mn-cs"/>
            </a:rPr>
            <a:t>今後数年間退職者の一時的な増に対応するため職員の前倒し採用を行ったことなどにより比率は高くなっている。</a:t>
          </a:r>
          <a:endParaRPr lang="ja-JP" altLang="ja-JP" sz="1000">
            <a:effectLst/>
          </a:endParaRPr>
        </a:p>
        <a:p>
          <a:pPr rtl="0" eaLnBrk="1" fontAlgn="auto" latinLnBrk="0" hangingPunct="1"/>
          <a:r>
            <a:rPr lang="ja-JP" altLang="ja-JP" sz="800" b="0" i="0" baseline="0">
              <a:solidFill>
                <a:schemeClr val="dk1"/>
              </a:solidFill>
              <a:effectLst/>
              <a:latin typeface="+mn-lt"/>
              <a:ea typeface="+mn-ea"/>
              <a:cs typeface="+mn-cs"/>
            </a:rPr>
            <a:t>　また、世界遺産推進室や文化</a:t>
          </a:r>
          <a:r>
            <a:rPr lang="ja-JP" altLang="en-US" sz="800" b="0" i="0" baseline="0">
              <a:solidFill>
                <a:schemeClr val="dk1"/>
              </a:solidFill>
              <a:effectLst/>
              <a:latin typeface="+mn-lt"/>
              <a:ea typeface="+mn-ea"/>
              <a:cs typeface="+mn-cs"/>
            </a:rPr>
            <a:t>遺産</a:t>
          </a:r>
          <a:r>
            <a:rPr lang="ja-JP" altLang="ja-JP" sz="800" b="0" i="0" baseline="0">
              <a:solidFill>
                <a:schemeClr val="dk1"/>
              </a:solidFill>
              <a:effectLst/>
              <a:latin typeface="+mn-lt"/>
              <a:ea typeface="+mn-ea"/>
              <a:cs typeface="+mn-cs"/>
            </a:rPr>
            <a:t>センターなど特殊事情による教育部門での職員数が他団体に比べ特出していることも高い要因である。</a:t>
          </a:r>
          <a:endParaRPr lang="ja-JP" altLang="ja-JP" sz="1000">
            <a:effectLst/>
          </a:endParaRPr>
        </a:p>
        <a:p>
          <a:pPr rtl="0" eaLnBrk="1" fontAlgn="auto" latinLnBrk="0" hangingPunct="1"/>
          <a:r>
            <a:rPr kumimoji="1" lang="ja-JP" altLang="ja-JP" sz="800" b="0" i="0" baseline="0">
              <a:solidFill>
                <a:schemeClr val="dk1"/>
              </a:solidFill>
              <a:effectLst/>
              <a:latin typeface="+mn-lt"/>
              <a:ea typeface="+mn-ea"/>
              <a:cs typeface="+mn-cs"/>
            </a:rPr>
            <a:t>　今後数年間退職者の一時的な増が見込まれる中、職員採用に配慮をしつつ</a:t>
          </a:r>
          <a:r>
            <a:rPr lang="ja-JP" altLang="ja-JP" sz="800" b="0" i="0" baseline="0">
              <a:solidFill>
                <a:schemeClr val="dk1"/>
              </a:solidFill>
              <a:effectLst/>
              <a:latin typeface="+mn-lt"/>
              <a:ea typeface="+mn-ea"/>
              <a:cs typeface="+mn-cs"/>
            </a:rPr>
            <a:t>、今後とも住民サービスの低下を招くことのないような水準を維持しながら人口規模に見合った抑制を図っていく。</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59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104140</xdr:rowOff>
    </xdr:from>
    <xdr:to>
      <xdr:col>15</xdr:col>
      <xdr:colOff>98425</xdr:colOff>
      <xdr:row>38</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77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754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129540</xdr:rowOff>
    </xdr:from>
    <xdr:to>
      <xdr:col>15</xdr:col>
      <xdr:colOff>149225</xdr:colOff>
      <xdr:row>38</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53340</xdr:rowOff>
    </xdr:from>
    <xdr:to>
      <xdr:col>11</xdr:col>
      <xdr:colOff>60325</xdr:colOff>
      <xdr:row>37</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昨年度より</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ポイント減少し、類似団体内平均値より</a:t>
          </a:r>
          <a:r>
            <a:rPr lang="en-US" altLang="ja-JP" sz="1100" b="0" i="0" baseline="0">
              <a:solidFill>
                <a:schemeClr val="dk1"/>
              </a:solidFill>
              <a:effectLst/>
              <a:latin typeface="+mn-lt"/>
              <a:ea typeface="+mn-ea"/>
              <a:cs typeface="+mn-cs"/>
            </a:rPr>
            <a:t>4.0</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平成19年度から国主導で行われた集中改革プランの取り組みにより抑制してきたが、平成21年度から国の緊急雇用対策により物件費が増加している。平成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年以降、情報セキュリティ関係費用の増加により増額傾向となっている。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今後とも経費節減を心がけ現状維持に努める。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15</xdr:row>
      <xdr:rowOff>147574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010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30988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19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49276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74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49276</xdr:rowOff>
    </xdr:from>
    <xdr:to>
      <xdr:col>69</xdr:col>
      <xdr:colOff>92075</xdr:colOff>
      <xdr:row>16</xdr:row>
      <xdr:rowOff>53848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92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95013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96774</xdr:rowOff>
    </xdr:from>
    <xdr:to>
      <xdr:col>78</xdr:col>
      <xdr:colOff>120650</xdr:colOff>
      <xdr:row>16</xdr:row>
      <xdr:rowOff>26924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169926</xdr:rowOff>
    </xdr:from>
    <xdr:to>
      <xdr:col>69</xdr:col>
      <xdr:colOff>142875</xdr:colOff>
      <xdr:row>16</xdr:row>
      <xdr:rowOff>100076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110253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xdr:rowOff>
    </xdr:from>
    <xdr:to>
      <xdr:col>65</xdr:col>
      <xdr:colOff>53975</xdr:colOff>
      <xdr:row>16</xdr:row>
      <xdr:rowOff>104648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114825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昨年度より</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となっており、類似団体内平均値より</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高齢化人口の増や、</a:t>
          </a:r>
          <a:r>
            <a:rPr kumimoji="1" lang="ja-JP" altLang="ja-JP" sz="1100" b="0" i="0" baseline="0">
              <a:solidFill>
                <a:schemeClr val="dk1"/>
              </a:solidFill>
              <a:effectLst/>
              <a:latin typeface="+mn-lt"/>
              <a:ea typeface="+mn-ea"/>
              <a:cs typeface="+mn-cs"/>
            </a:rPr>
            <a:t>子育て施策として行っている町単独医療費助成も</a:t>
          </a:r>
          <a:r>
            <a:rPr lang="ja-JP" altLang="ja-JP" sz="1100" b="0" i="0" baseline="0">
              <a:solidFill>
                <a:schemeClr val="dk1"/>
              </a:solidFill>
              <a:effectLst/>
              <a:latin typeface="+mn-lt"/>
              <a:ea typeface="+mn-ea"/>
              <a:cs typeface="+mn-cs"/>
            </a:rPr>
            <a:t>増加傾向の一因だが、</a:t>
          </a:r>
          <a:r>
            <a:rPr kumimoji="1" lang="ja-JP" altLang="ja-JP" sz="1100" b="0" i="0" baseline="0">
              <a:solidFill>
                <a:schemeClr val="dk1"/>
              </a:solidFill>
              <a:effectLst/>
              <a:latin typeface="+mn-lt"/>
              <a:ea typeface="+mn-ea"/>
              <a:cs typeface="+mn-cs"/>
            </a:rPr>
            <a:t>新型コロナ対策の各種事業（子育て世帯への臨時特別給付金等）</a:t>
          </a:r>
          <a:r>
            <a:rPr kumimoji="1" lang="ja-JP" altLang="en-US" sz="1100" b="0" i="0" baseline="0">
              <a:solidFill>
                <a:schemeClr val="dk1"/>
              </a:solidFill>
              <a:effectLst/>
              <a:latin typeface="+mn-lt"/>
              <a:ea typeface="+mn-ea"/>
              <a:cs typeface="+mn-cs"/>
            </a:rPr>
            <a:t>を実施</a:t>
          </a:r>
          <a:r>
            <a:rPr lang="ja-JP" altLang="ja-JP" sz="1100" b="0" i="0" baseline="0">
              <a:solidFill>
                <a:schemeClr val="dk1"/>
              </a:solidFill>
              <a:effectLst/>
              <a:latin typeface="+mn-lt"/>
              <a:ea typeface="+mn-ea"/>
              <a:cs typeface="+mn-cs"/>
            </a:rPr>
            <a:t>したことが大幅</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の要因である。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58</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54532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104157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6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115570</xdr:rowOff>
    </xdr:from>
    <xdr:to>
      <xdr:col>19</xdr:col>
      <xdr:colOff>187325</xdr:colOff>
      <xdr:row>57</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5453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58</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888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58420</xdr:rowOff>
    </xdr:from>
    <xdr:to>
      <xdr:col>11</xdr:col>
      <xdr:colOff>9525</xdr:colOff>
      <xdr:row>58</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128287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30480</xdr:rowOff>
    </xdr:from>
    <xdr:to>
      <xdr:col>11</xdr:col>
      <xdr:colOff>60325</xdr:colOff>
      <xdr:row>58</xdr:row>
      <xdr:rowOff>132080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800" b="0" i="0" baseline="0">
              <a:solidFill>
                <a:schemeClr val="dk1"/>
              </a:solidFill>
              <a:effectLst/>
              <a:latin typeface="+mn-lt"/>
              <a:ea typeface="+mn-ea"/>
              <a:cs typeface="+mn-cs"/>
            </a:rPr>
            <a:t>　積立金</a:t>
          </a:r>
          <a:r>
            <a:rPr lang="ja-JP" altLang="en-US" sz="800" b="0" i="0" baseline="0">
              <a:solidFill>
                <a:schemeClr val="dk1"/>
              </a:solidFill>
              <a:effectLst/>
              <a:latin typeface="+mn-lt"/>
              <a:ea typeface="+mn-ea"/>
              <a:cs typeface="+mn-cs"/>
            </a:rPr>
            <a:t>、物件費</a:t>
          </a:r>
          <a:r>
            <a:rPr lang="ja-JP" altLang="ja-JP" sz="800" b="0" i="0" baseline="0">
              <a:solidFill>
                <a:schemeClr val="dk1"/>
              </a:solidFill>
              <a:effectLst/>
              <a:latin typeface="+mn-lt"/>
              <a:ea typeface="+mn-ea"/>
              <a:cs typeface="+mn-cs"/>
            </a:rPr>
            <a:t>で増額、</a:t>
          </a:r>
          <a:r>
            <a:rPr lang="ja-JP" altLang="en-US" sz="800" b="0" i="0" baseline="0">
              <a:solidFill>
                <a:schemeClr val="dk1"/>
              </a:solidFill>
              <a:effectLst/>
              <a:latin typeface="+mn-lt"/>
              <a:ea typeface="+mn-ea"/>
              <a:cs typeface="+mn-cs"/>
            </a:rPr>
            <a:t>繰出金</a:t>
          </a:r>
          <a:r>
            <a:rPr lang="ja-JP" altLang="ja-JP" sz="800" b="0" i="0" baseline="0">
              <a:solidFill>
                <a:schemeClr val="dk1"/>
              </a:solidFill>
              <a:effectLst/>
              <a:latin typeface="+mn-lt"/>
              <a:ea typeface="+mn-ea"/>
              <a:cs typeface="+mn-cs"/>
            </a:rPr>
            <a:t>で減額となり、昨年度より</a:t>
          </a:r>
          <a:r>
            <a:rPr lang="en-US" altLang="ja-JP" sz="800" b="0" i="0" baseline="0">
              <a:solidFill>
                <a:schemeClr val="dk1"/>
              </a:solidFill>
              <a:effectLst/>
              <a:latin typeface="+mn-lt"/>
              <a:ea typeface="+mn-ea"/>
              <a:cs typeface="+mn-cs"/>
            </a:rPr>
            <a:t>0.9</a:t>
          </a:r>
          <a:r>
            <a:rPr lang="ja-JP" altLang="ja-JP" sz="800" b="0" i="0" baseline="0">
              <a:solidFill>
                <a:schemeClr val="dk1"/>
              </a:solidFill>
              <a:effectLst/>
              <a:latin typeface="+mn-lt"/>
              <a:ea typeface="+mn-ea"/>
              <a:cs typeface="+mn-cs"/>
            </a:rPr>
            <a:t>ポイント減少し類似団体内平均値より</a:t>
          </a:r>
          <a:r>
            <a:rPr lang="en-US" altLang="ja-JP" sz="800" b="0" i="0" baseline="0">
              <a:solidFill>
                <a:schemeClr val="dk1"/>
              </a:solidFill>
              <a:effectLst/>
              <a:latin typeface="+mn-lt"/>
              <a:ea typeface="+mn-ea"/>
              <a:cs typeface="+mn-cs"/>
            </a:rPr>
            <a:t>7.5</a:t>
          </a:r>
          <a:r>
            <a:rPr lang="ja-JP" altLang="ja-JP" sz="800" b="0" i="0" baseline="0">
              <a:solidFill>
                <a:schemeClr val="dk1"/>
              </a:solidFill>
              <a:effectLst/>
              <a:latin typeface="+mn-lt"/>
              <a:ea typeface="+mn-ea"/>
              <a:cs typeface="+mn-cs"/>
            </a:rPr>
            <a:t>ポイント下回っている。</a:t>
          </a:r>
          <a:endParaRPr lang="ja-JP" altLang="ja-JP" sz="1000">
            <a:effectLst/>
          </a:endParaRPr>
        </a:p>
        <a:p>
          <a:pPr rtl="0" eaLnBrk="1" fontAlgn="auto" latinLnBrk="0" hangingPunct="1"/>
          <a:r>
            <a:rPr lang="ja-JP" altLang="ja-JP" sz="800" b="0" i="0" baseline="0">
              <a:solidFill>
                <a:schemeClr val="dk1"/>
              </a:solidFill>
              <a:effectLst/>
              <a:latin typeface="+mn-lt"/>
              <a:ea typeface="+mn-ea"/>
              <a:cs typeface="+mn-cs"/>
            </a:rPr>
            <a:t>　繰出金については、</a:t>
          </a:r>
          <a:r>
            <a:rPr lang="ja-JP" altLang="en-US" sz="800" b="0" i="0" baseline="0">
              <a:solidFill>
                <a:schemeClr val="dk1"/>
              </a:solidFill>
              <a:effectLst/>
              <a:latin typeface="+mn-lt"/>
              <a:ea typeface="+mn-ea"/>
              <a:cs typeface="+mn-cs"/>
            </a:rPr>
            <a:t>令和</a:t>
          </a:r>
          <a:r>
            <a:rPr lang="en-US" altLang="ja-JP" sz="800" b="0" i="0" baseline="0">
              <a:solidFill>
                <a:schemeClr val="dk1"/>
              </a:solidFill>
              <a:effectLst/>
              <a:latin typeface="+mn-lt"/>
              <a:ea typeface="+mn-ea"/>
              <a:cs typeface="+mn-cs"/>
            </a:rPr>
            <a:t>2</a:t>
          </a:r>
          <a:r>
            <a:rPr lang="ja-JP" altLang="en-US" sz="800" b="0" i="0" baseline="0">
              <a:solidFill>
                <a:schemeClr val="dk1"/>
              </a:solidFill>
              <a:effectLst/>
              <a:latin typeface="+mn-lt"/>
              <a:ea typeface="+mn-ea"/>
              <a:cs typeface="+mn-cs"/>
            </a:rPr>
            <a:t>年度に</a:t>
          </a:r>
          <a:r>
            <a:rPr lang="ja-JP" altLang="ja-JP" sz="800" b="0" i="0" baseline="0">
              <a:solidFill>
                <a:schemeClr val="dk1"/>
              </a:solidFill>
              <a:effectLst/>
              <a:latin typeface="+mn-lt"/>
              <a:ea typeface="+mn-ea"/>
              <a:cs typeface="+mn-cs"/>
            </a:rPr>
            <a:t>駐車場特別会計事業に対し新型コロナ影響による収益悪化のため繰出金を行った。</a:t>
          </a:r>
          <a:r>
            <a:rPr lang="ja-JP" altLang="en-US" sz="800" b="0" i="0" baseline="0">
              <a:solidFill>
                <a:schemeClr val="dk1"/>
              </a:solidFill>
              <a:effectLst/>
              <a:latin typeface="+mn-lt"/>
              <a:ea typeface="+mn-ea"/>
              <a:cs typeface="+mn-cs"/>
            </a:rPr>
            <a:t>また、健康福祉交流館事業も前年に続き増額となっている。</a:t>
          </a:r>
          <a:r>
            <a:rPr lang="ja-JP" altLang="ja-JP" sz="800" b="0" i="0" baseline="0">
              <a:solidFill>
                <a:schemeClr val="dk1"/>
              </a:solidFill>
              <a:effectLst/>
              <a:latin typeface="+mn-lt"/>
              <a:ea typeface="+mn-ea"/>
              <a:cs typeface="+mn-cs"/>
            </a:rPr>
            <a:t>　</a:t>
          </a:r>
          <a:endParaRPr lang="ja-JP" altLang="ja-JP" sz="1000">
            <a:effectLst/>
          </a:endParaRPr>
        </a:p>
        <a:p>
          <a:pPr rtl="0" eaLnBrk="1" fontAlgn="auto" latinLnBrk="0" hangingPunct="1"/>
          <a:r>
            <a:rPr lang="ja-JP" altLang="ja-JP" sz="800" b="0" i="0" baseline="0">
              <a:solidFill>
                <a:schemeClr val="dk1"/>
              </a:solidFill>
              <a:effectLst/>
              <a:latin typeface="+mn-lt"/>
              <a:ea typeface="+mn-ea"/>
              <a:cs typeface="+mn-cs"/>
            </a:rPr>
            <a:t>　健康福祉交流館事業については入館者数の減や施設老朽化に伴う維持管理費の増により年々繰出金額が増加傾向にあることから、経営コスト抑制や入館料増加も含めた健全運営を促していく。</a:t>
          </a:r>
          <a:endParaRPr lang="ja-JP" altLang="ja-JP" sz="1000">
            <a:effectLst/>
          </a:endParaRPr>
        </a:p>
        <a:p>
          <a:pPr rtl="0" eaLnBrk="1" fontAlgn="auto" latinLnBrk="0" hangingPunct="1"/>
          <a:r>
            <a:rPr lang="ja-JP" altLang="ja-JP" sz="800" b="0" i="0" baseline="0">
              <a:solidFill>
                <a:schemeClr val="dk1"/>
              </a:solidFill>
              <a:effectLst/>
              <a:latin typeface="+mn-lt"/>
              <a:ea typeface="+mn-ea"/>
              <a:cs typeface="+mn-cs"/>
            </a:rPr>
            <a:t>　駐車場特別会計事業については、</a:t>
          </a:r>
          <a:r>
            <a:rPr lang="ja-JP" altLang="en-US" sz="800" b="0" i="0" baseline="0">
              <a:solidFill>
                <a:schemeClr val="dk1"/>
              </a:solidFill>
              <a:effectLst/>
              <a:latin typeface="+mn-lt"/>
              <a:ea typeface="+mn-ea"/>
              <a:cs typeface="+mn-cs"/>
            </a:rPr>
            <a:t>コロナ禍での経済活動の回復状況</a:t>
          </a:r>
          <a:r>
            <a:rPr lang="ja-JP" altLang="ja-JP" sz="800" b="0" i="0" baseline="0">
              <a:solidFill>
                <a:schemeClr val="dk1"/>
              </a:solidFill>
              <a:effectLst/>
              <a:latin typeface="+mn-lt"/>
              <a:ea typeface="+mn-ea"/>
              <a:cs typeface="+mn-cs"/>
            </a:rPr>
            <a:t>を踏まえ</a:t>
          </a:r>
          <a:r>
            <a:rPr lang="ja-JP" altLang="en-US" sz="800" b="0" i="0" baseline="0">
              <a:solidFill>
                <a:schemeClr val="dk1"/>
              </a:solidFill>
              <a:effectLst/>
              <a:latin typeface="+mn-lt"/>
              <a:ea typeface="+mn-ea"/>
              <a:cs typeface="+mn-cs"/>
            </a:rPr>
            <a:t>令和</a:t>
          </a:r>
          <a:r>
            <a:rPr lang="en-US" altLang="ja-JP" sz="800" b="0" i="0" baseline="0">
              <a:solidFill>
                <a:schemeClr val="dk1"/>
              </a:solidFill>
              <a:effectLst/>
              <a:latin typeface="+mn-lt"/>
              <a:ea typeface="+mn-ea"/>
              <a:cs typeface="+mn-cs"/>
            </a:rPr>
            <a:t>3</a:t>
          </a:r>
          <a:r>
            <a:rPr lang="ja-JP" altLang="en-US" sz="800" b="0" i="0" baseline="0">
              <a:solidFill>
                <a:schemeClr val="dk1"/>
              </a:solidFill>
              <a:effectLst/>
              <a:latin typeface="+mn-lt"/>
              <a:ea typeface="+mn-ea"/>
              <a:cs typeface="+mn-cs"/>
            </a:rPr>
            <a:t>年度は繰出金は行わなかったが、引き続き</a:t>
          </a:r>
          <a:r>
            <a:rPr lang="ja-JP" altLang="ja-JP" sz="800" b="0" i="0" baseline="0">
              <a:solidFill>
                <a:schemeClr val="dk1"/>
              </a:solidFill>
              <a:effectLst/>
              <a:latin typeface="+mn-lt"/>
              <a:ea typeface="+mn-ea"/>
              <a:cs typeface="+mn-cs"/>
            </a:rPr>
            <a:t>独立採算の原則に基づき健全運営を促していく。</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24130</xdr:rowOff>
    </xdr:from>
    <xdr:to>
      <xdr:col>82</xdr:col>
      <xdr:colOff>107950</xdr:colOff>
      <xdr:row>53</xdr:row>
      <xdr:rowOff>92710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110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92710</xdr:rowOff>
    </xdr:from>
    <xdr:to>
      <xdr:col>78</xdr:col>
      <xdr:colOff>69850</xdr:colOff>
      <xdr:row>54</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1795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149860</xdr:rowOff>
    </xdr:from>
    <xdr:to>
      <xdr:col>73</xdr:col>
      <xdr:colOff>180975</xdr:colOff>
      <xdr:row>55</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408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130810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476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144780</xdr:rowOff>
    </xdr:from>
    <xdr:to>
      <xdr:col>82</xdr:col>
      <xdr:colOff>158750</xdr:colOff>
      <xdr:row>53</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53357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41910</xdr:rowOff>
    </xdr:from>
    <xdr:to>
      <xdr:col>78</xdr:col>
      <xdr:colOff>120650</xdr:colOff>
      <xdr:row>53</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153687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889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99060</xdr:rowOff>
    </xdr:from>
    <xdr:to>
      <xdr:col>74</xdr:col>
      <xdr:colOff>31750</xdr:colOff>
      <xdr:row>55</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39387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850" b="0" i="0" baseline="0">
              <a:solidFill>
                <a:schemeClr val="dk1"/>
              </a:solidFill>
              <a:effectLst/>
              <a:latin typeface="+mn-lt"/>
              <a:ea typeface="+mn-ea"/>
              <a:cs typeface="+mn-cs"/>
            </a:rPr>
            <a:t>　昨年度より</a:t>
          </a:r>
          <a:r>
            <a:rPr lang="en-US" altLang="ja-JP" sz="850" b="0" i="0" baseline="0">
              <a:solidFill>
                <a:schemeClr val="dk1"/>
              </a:solidFill>
              <a:effectLst/>
              <a:latin typeface="+mn-lt"/>
              <a:ea typeface="+mn-ea"/>
              <a:cs typeface="+mn-cs"/>
            </a:rPr>
            <a:t>1.1</a:t>
          </a:r>
          <a:r>
            <a:rPr lang="ja-JP" altLang="ja-JP" sz="850" b="0" i="0" baseline="0">
              <a:solidFill>
                <a:schemeClr val="dk1"/>
              </a:solidFill>
              <a:effectLst/>
              <a:latin typeface="+mn-lt"/>
              <a:ea typeface="+mn-ea"/>
              <a:cs typeface="+mn-cs"/>
            </a:rPr>
            <a:t>ポイント</a:t>
          </a:r>
          <a:r>
            <a:rPr lang="ja-JP" altLang="en-US" sz="850" b="0" i="0" baseline="0">
              <a:solidFill>
                <a:schemeClr val="dk1"/>
              </a:solidFill>
              <a:effectLst/>
              <a:latin typeface="+mn-lt"/>
              <a:ea typeface="+mn-ea"/>
              <a:cs typeface="+mn-cs"/>
            </a:rPr>
            <a:t>下</a:t>
          </a:r>
          <a:r>
            <a:rPr lang="ja-JP" altLang="ja-JP" sz="850" b="0" i="0" baseline="0">
              <a:solidFill>
                <a:schemeClr val="dk1"/>
              </a:solidFill>
              <a:effectLst/>
              <a:latin typeface="+mn-lt"/>
              <a:ea typeface="+mn-ea"/>
              <a:cs typeface="+mn-cs"/>
            </a:rPr>
            <a:t>回り、類似団体内平均値より</a:t>
          </a:r>
          <a:r>
            <a:rPr lang="en-US" altLang="ja-JP" sz="850" b="0" i="0" baseline="0">
              <a:solidFill>
                <a:schemeClr val="dk1"/>
              </a:solidFill>
              <a:effectLst/>
              <a:latin typeface="+mn-lt"/>
              <a:ea typeface="+mn-ea"/>
              <a:cs typeface="+mn-cs"/>
            </a:rPr>
            <a:t>7.6</a:t>
          </a:r>
          <a:r>
            <a:rPr lang="ja-JP" altLang="ja-JP" sz="850" b="0" i="0" baseline="0">
              <a:solidFill>
                <a:schemeClr val="dk1"/>
              </a:solidFill>
              <a:effectLst/>
              <a:latin typeface="+mn-lt"/>
              <a:ea typeface="+mn-ea"/>
              <a:cs typeface="+mn-cs"/>
            </a:rPr>
            <a:t>ポイント上回っている。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　</a:t>
          </a:r>
          <a:r>
            <a:rPr lang="ja-JP" altLang="en-US" sz="850" b="0" i="0" baseline="0">
              <a:solidFill>
                <a:schemeClr val="dk1"/>
              </a:solidFill>
              <a:effectLst/>
              <a:latin typeface="+mn-lt"/>
              <a:ea typeface="+mn-ea"/>
              <a:cs typeface="+mn-cs"/>
            </a:rPr>
            <a:t>令和</a:t>
          </a:r>
          <a:r>
            <a:rPr lang="en-US" altLang="ja-JP" sz="850" b="0" i="0" baseline="0">
              <a:solidFill>
                <a:schemeClr val="dk1"/>
              </a:solidFill>
              <a:effectLst/>
              <a:latin typeface="+mn-lt"/>
              <a:ea typeface="+mn-ea"/>
              <a:cs typeface="+mn-cs"/>
            </a:rPr>
            <a:t>2</a:t>
          </a:r>
          <a:r>
            <a:rPr lang="ja-JP" altLang="ja-JP" sz="850" b="0" i="0" baseline="0">
              <a:solidFill>
                <a:schemeClr val="dk1"/>
              </a:solidFill>
              <a:effectLst/>
              <a:latin typeface="+mn-lt"/>
              <a:ea typeface="+mn-ea"/>
              <a:cs typeface="+mn-cs"/>
            </a:rPr>
            <a:t>年度は</a:t>
          </a:r>
          <a:r>
            <a:rPr kumimoji="1" lang="ja-JP" altLang="ja-JP" sz="850" b="0" i="0" baseline="0">
              <a:solidFill>
                <a:schemeClr val="dk1"/>
              </a:solidFill>
              <a:effectLst/>
              <a:latin typeface="+mn-lt"/>
              <a:ea typeface="+mn-ea"/>
              <a:cs typeface="+mn-cs"/>
            </a:rPr>
            <a:t>新型コロナ対策の各種事業（特別定額給付金給付事業、新型コロナ対応地方創生臨時交付金事業等）、下水道事業・農業集落排水事業の企業会計化に伴う出資金・補助金が大幅増の要因であ</a:t>
          </a:r>
          <a:r>
            <a:rPr kumimoji="1" lang="ja-JP" altLang="en-US" sz="850" b="0" i="0" baseline="0">
              <a:solidFill>
                <a:schemeClr val="dk1"/>
              </a:solidFill>
              <a:effectLst/>
              <a:latin typeface="+mn-lt"/>
              <a:ea typeface="+mn-ea"/>
              <a:cs typeface="+mn-cs"/>
            </a:rPr>
            <a:t>った。</a:t>
          </a:r>
          <a:endParaRPr kumimoji="1" lang="en-US" altLang="ja-JP" sz="850" b="0" i="0" baseline="0">
            <a:solidFill>
              <a:schemeClr val="dk1"/>
            </a:solidFill>
            <a:effectLst/>
            <a:latin typeface="+mn-lt"/>
            <a:ea typeface="+mn-ea"/>
            <a:cs typeface="+mn-cs"/>
          </a:endParaRPr>
        </a:p>
        <a:p>
          <a:pPr rtl="0" eaLnBrk="1" fontAlgn="auto" latinLnBrk="0" hangingPunct="1"/>
          <a:r>
            <a:rPr kumimoji="1" lang="ja-JP" altLang="en-US" sz="850" b="0" i="0" baseline="0">
              <a:solidFill>
                <a:schemeClr val="dk1"/>
              </a:solidFill>
              <a:effectLst/>
              <a:latin typeface="+mn-lt"/>
              <a:ea typeface="+mn-ea"/>
              <a:cs typeface="+mn-cs"/>
            </a:rPr>
            <a:t>　</a:t>
          </a:r>
          <a:r>
            <a:rPr kumimoji="1" lang="ja-JP" altLang="ja-JP" sz="850" b="0" i="0" baseline="0">
              <a:solidFill>
                <a:schemeClr val="dk1"/>
              </a:solidFill>
              <a:effectLst/>
              <a:latin typeface="+mn-lt"/>
              <a:ea typeface="+mn-ea"/>
              <a:cs typeface="+mn-cs"/>
            </a:rPr>
            <a:t>また</a:t>
          </a:r>
          <a:r>
            <a:rPr kumimoji="1" lang="ja-JP" altLang="en-US" sz="850" b="0" i="0" baseline="0">
              <a:solidFill>
                <a:schemeClr val="dk1"/>
              </a:solidFill>
              <a:effectLst/>
              <a:latin typeface="+mn-lt"/>
              <a:ea typeface="+mn-ea"/>
              <a:cs typeface="+mn-cs"/>
            </a:rPr>
            <a:t>、</a:t>
          </a:r>
          <a:r>
            <a:rPr lang="ja-JP" altLang="ja-JP" sz="850" b="0" i="0" baseline="0">
              <a:solidFill>
                <a:schemeClr val="dk1"/>
              </a:solidFill>
              <a:effectLst/>
              <a:latin typeface="+mn-lt"/>
              <a:ea typeface="+mn-ea"/>
              <a:cs typeface="+mn-cs"/>
            </a:rPr>
            <a:t>一関地区広域行政組合分担金・負担金などが昨年に続き増額となっている。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　今後とも補助費等における各種団体への補助金については見直しを行うなど経費の節減に努める。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　下水道事業・農業集落排水事業については、</a:t>
          </a:r>
          <a:r>
            <a:rPr lang="ja-JP" altLang="en-US" sz="850" b="0" i="0" baseline="0">
              <a:solidFill>
                <a:schemeClr val="dk1"/>
              </a:solidFill>
              <a:effectLst/>
              <a:latin typeface="+mn-lt"/>
              <a:ea typeface="+mn-ea"/>
              <a:cs typeface="+mn-cs"/>
            </a:rPr>
            <a:t>令和</a:t>
          </a:r>
          <a:r>
            <a:rPr lang="en-US" altLang="ja-JP" sz="850" b="0" i="0" baseline="0">
              <a:solidFill>
                <a:schemeClr val="dk1"/>
              </a:solidFill>
              <a:effectLst/>
              <a:latin typeface="+mn-lt"/>
              <a:ea typeface="+mn-ea"/>
              <a:cs typeface="+mn-cs"/>
            </a:rPr>
            <a:t>3</a:t>
          </a:r>
          <a:r>
            <a:rPr lang="ja-JP" altLang="en-US" sz="850" b="0" i="0" baseline="0">
              <a:solidFill>
                <a:schemeClr val="dk1"/>
              </a:solidFill>
              <a:effectLst/>
              <a:latin typeface="+mn-lt"/>
              <a:ea typeface="+mn-ea"/>
              <a:cs typeface="+mn-cs"/>
            </a:rPr>
            <a:t>年度に整備完了したが</a:t>
          </a:r>
          <a:r>
            <a:rPr lang="ja-JP" altLang="ja-JP" sz="850" b="0" i="0" baseline="0">
              <a:solidFill>
                <a:schemeClr val="dk1"/>
              </a:solidFill>
              <a:effectLst/>
              <a:latin typeface="+mn-lt"/>
              <a:ea typeface="+mn-ea"/>
              <a:cs typeface="+mn-cs"/>
            </a:rPr>
            <a:t>依然として基準外繰出も多いことから、使用料金の改定も含め、効率的な運営を促していく。</a:t>
          </a:r>
          <a:endParaRPr lang="ja-JP" altLang="ja-JP" sz="85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33274</xdr:rowOff>
    </xdr:from>
    <xdr:to>
      <xdr:col>82</xdr:col>
      <xdr:colOff>107950</xdr:colOff>
      <xdr:row>39</xdr:row>
      <xdr:rowOff>83566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7198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39</xdr:row>
      <xdr:rowOff>83566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963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232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153924</xdr:rowOff>
    </xdr:from>
    <xdr:to>
      <xdr:col>82</xdr:col>
      <xdr:colOff>158750</xdr:colOff>
      <xdr:row>39</xdr:row>
      <xdr:rowOff>84074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62501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32766</xdr:rowOff>
    </xdr:from>
    <xdr:to>
      <xdr:col>78</xdr:col>
      <xdr:colOff>120650</xdr:colOff>
      <xdr:row>39</xdr:row>
      <xdr:rowOff>134366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119143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80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00" b="0" i="0" baseline="0">
              <a:solidFill>
                <a:schemeClr val="dk1"/>
              </a:solidFill>
              <a:effectLst/>
              <a:latin typeface="+mn-lt"/>
              <a:ea typeface="+mn-ea"/>
              <a:cs typeface="+mn-cs"/>
            </a:rPr>
            <a:t>　平成19年をピークに年々数値が下降してきており、昨年度より</a:t>
          </a:r>
          <a:r>
            <a:rPr lang="en-US" altLang="ja-JP" sz="1000" b="0" i="0" baseline="0">
              <a:solidFill>
                <a:schemeClr val="dk1"/>
              </a:solidFill>
              <a:effectLst/>
              <a:latin typeface="+mn-lt"/>
              <a:ea typeface="+mn-ea"/>
              <a:cs typeface="+mn-cs"/>
            </a:rPr>
            <a:t>0.1</a:t>
          </a:r>
          <a:r>
            <a:rPr lang="ja-JP" altLang="ja-JP" sz="1000" b="0" i="0" baseline="0">
              <a:solidFill>
                <a:schemeClr val="dk1"/>
              </a:solidFill>
              <a:effectLst/>
              <a:latin typeface="+mn-lt"/>
              <a:ea typeface="+mn-ea"/>
              <a:cs typeface="+mn-cs"/>
            </a:rPr>
            <a:t>ポイント減となった。類似団体平均値より</a:t>
          </a:r>
          <a:r>
            <a:rPr lang="en-US" altLang="ja-JP" sz="1000" b="0" i="0" baseline="0">
              <a:solidFill>
                <a:schemeClr val="dk1"/>
              </a:solidFill>
              <a:effectLst/>
              <a:latin typeface="+mn-lt"/>
              <a:ea typeface="+mn-ea"/>
              <a:cs typeface="+mn-cs"/>
            </a:rPr>
            <a:t>1.1</a:t>
          </a:r>
          <a:r>
            <a:rPr lang="ja-JP" altLang="ja-JP" sz="1000" b="0" i="0" baseline="0">
              <a:solidFill>
                <a:schemeClr val="dk1"/>
              </a:solidFill>
              <a:effectLst/>
              <a:latin typeface="+mn-lt"/>
              <a:ea typeface="+mn-ea"/>
              <a:cs typeface="+mn-cs"/>
            </a:rPr>
            <a:t>ポイント下回っている。</a:t>
          </a:r>
          <a:endParaRPr lang="ja-JP" altLang="ja-JP" sz="1100">
            <a:effectLst/>
          </a:endParaRPr>
        </a:p>
        <a:p>
          <a:pPr rtl="0" eaLnBrk="1" fontAlgn="auto" latinLnBrk="0" hangingPunct="1"/>
          <a:r>
            <a:rPr lang="ja-JP" altLang="ja-JP" sz="1000" b="0" i="0" baseline="0">
              <a:solidFill>
                <a:schemeClr val="dk1"/>
              </a:solidFill>
              <a:effectLst/>
              <a:latin typeface="+mn-lt"/>
              <a:ea typeface="+mn-ea"/>
              <a:cs typeface="+mn-cs"/>
            </a:rPr>
            <a:t>　平成19年度から平成21年度まで高利率の起債を国制度で補償金免除繰上償還を実施したことにより数値が減少してきている。</a:t>
          </a:r>
          <a:endParaRPr lang="ja-JP" altLang="ja-JP" sz="1100">
            <a:effectLst/>
          </a:endParaRPr>
        </a:p>
        <a:p>
          <a:pPr eaLnBrk="1" fontAlgn="auto" latinLnBrk="0" hangingPunct="1"/>
          <a:r>
            <a:rPr lang="ja-JP" altLang="ja-JP" sz="10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令和元年度から令和</a:t>
          </a:r>
          <a:r>
            <a:rPr lang="en-US" altLang="ja-JP" sz="1000" b="0" i="0" baseline="0">
              <a:solidFill>
                <a:schemeClr val="dk1"/>
              </a:solidFill>
              <a:effectLst/>
              <a:latin typeface="+mn-lt"/>
              <a:ea typeface="+mn-ea"/>
              <a:cs typeface="+mn-cs"/>
            </a:rPr>
            <a:t>3</a:t>
          </a:r>
          <a:r>
            <a:rPr lang="ja-JP" altLang="en-US" sz="1000" b="0" i="0" baseline="0">
              <a:solidFill>
                <a:schemeClr val="dk1"/>
              </a:solidFill>
              <a:effectLst/>
              <a:latin typeface="+mn-lt"/>
              <a:ea typeface="+mn-ea"/>
              <a:cs typeface="+mn-cs"/>
            </a:rPr>
            <a:t>年度まで</a:t>
          </a:r>
          <a:r>
            <a:rPr kumimoji="1" lang="ja-JP" altLang="ja-JP" sz="1000" b="0" i="0" baseline="0">
              <a:solidFill>
                <a:schemeClr val="dk1"/>
              </a:solidFill>
              <a:effectLst/>
              <a:latin typeface="+mn-lt"/>
              <a:ea typeface="+mn-ea"/>
              <a:cs typeface="+mn-cs"/>
            </a:rPr>
            <a:t>実施したスマートインターチェンジや周辺道路整備事業、社会教育施設整備事業</a:t>
          </a:r>
          <a:r>
            <a:rPr lang="ja-JP" altLang="ja-JP" sz="1000" b="0" i="0" baseline="0">
              <a:solidFill>
                <a:schemeClr val="dk1"/>
              </a:solidFill>
              <a:effectLst/>
              <a:latin typeface="+mn-lt"/>
              <a:ea typeface="+mn-ea"/>
              <a:cs typeface="+mn-cs"/>
            </a:rPr>
            <a:t>により今後とも増額となるが、新規発行についてはプライマリーバランスを考慮しながら慎重な起債発行に努める。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28702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25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42418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30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42418</xdr:rowOff>
    </xdr:from>
    <xdr:to>
      <xdr:col>15</xdr:col>
      <xdr:colOff>98425</xdr:colOff>
      <xdr:row>77</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244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124713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103395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昨年度より</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ポイント下回り、</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5.3</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物件費では類似団体</a:t>
          </a:r>
          <a:r>
            <a:rPr lang="en-US" altLang="ja-JP" sz="1100" b="0" i="0" baseline="0">
              <a:solidFill>
                <a:schemeClr val="dk1"/>
              </a:solidFill>
              <a:effectLst/>
              <a:latin typeface="+mn-lt"/>
              <a:ea typeface="+mn-ea"/>
              <a:cs typeface="+mn-cs"/>
            </a:rPr>
            <a:t>81</a:t>
          </a:r>
          <a:r>
            <a:rPr lang="ja-JP" altLang="ja-JP" sz="1100" b="0" i="0" baseline="0">
              <a:solidFill>
                <a:schemeClr val="dk1"/>
              </a:solidFill>
              <a:effectLst/>
              <a:latin typeface="+mn-lt"/>
              <a:ea typeface="+mn-ea"/>
              <a:cs typeface="+mn-cs"/>
            </a:rPr>
            <a:t>団体中</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位となっているものの、人件費では</a:t>
          </a:r>
          <a:r>
            <a:rPr lang="en-US" altLang="ja-JP" sz="1100" b="0" i="0" baseline="0">
              <a:solidFill>
                <a:schemeClr val="dk1"/>
              </a:solidFill>
              <a:effectLst/>
              <a:latin typeface="+mn-lt"/>
              <a:ea typeface="+mn-ea"/>
              <a:cs typeface="+mn-cs"/>
            </a:rPr>
            <a:t>81</a:t>
          </a:r>
          <a:r>
            <a:rPr lang="ja-JP" altLang="ja-JP" sz="1100" b="0" i="0" baseline="0">
              <a:solidFill>
                <a:schemeClr val="dk1"/>
              </a:solidFill>
              <a:effectLst/>
              <a:latin typeface="+mn-lt"/>
              <a:ea typeface="+mn-ea"/>
              <a:cs typeface="+mn-cs"/>
            </a:rPr>
            <a:t>団体中</a:t>
          </a:r>
          <a:r>
            <a:rPr lang="en-US" altLang="ja-JP" sz="1100" b="0" i="0" baseline="0">
              <a:solidFill>
                <a:schemeClr val="dk1"/>
              </a:solidFill>
              <a:effectLst/>
              <a:latin typeface="+mn-lt"/>
              <a:ea typeface="+mn-ea"/>
              <a:cs typeface="+mn-cs"/>
            </a:rPr>
            <a:t>78</a:t>
          </a:r>
          <a:r>
            <a:rPr lang="ja-JP" altLang="ja-JP" sz="1100" b="0" i="0" baseline="0">
              <a:solidFill>
                <a:schemeClr val="dk1"/>
              </a:solidFill>
              <a:effectLst/>
              <a:latin typeface="+mn-lt"/>
              <a:ea typeface="+mn-ea"/>
              <a:cs typeface="+mn-cs"/>
            </a:rPr>
            <a:t>位と経常収支比率の割合を高めている。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166188</xdr:rowOff>
    </xdr:from>
    <xdr:to>
      <xdr:col>82</xdr:col>
      <xdr:colOff>107950</xdr:colOff>
      <xdr:row>77</xdr:row>
      <xdr:rowOff>37193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9638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37193</xdr:rowOff>
    </xdr:from>
    <xdr:to>
      <xdr:col>78</xdr:col>
      <xdr:colOff>69850</xdr:colOff>
      <xdr:row>77</xdr:row>
      <xdr:rowOff>128632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3884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73116</xdr:rowOff>
    </xdr:from>
    <xdr:to>
      <xdr:col>73</xdr:col>
      <xdr:colOff>180975</xdr:colOff>
      <xdr:row>77</xdr:row>
      <xdr:rowOff>128632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7476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27395</xdr:rowOff>
    </xdr:from>
    <xdr:to>
      <xdr:col>69</xdr:col>
      <xdr:colOff>92075</xdr:colOff>
      <xdr:row>77</xdr:row>
      <xdr:rowOff>73116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2904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115388</xdr:rowOff>
    </xdr:from>
    <xdr:to>
      <xdr:col>82</xdr:col>
      <xdr:colOff>158750</xdr:colOff>
      <xdr:row>77</xdr:row>
      <xdr:rowOff>45538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87465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157843</xdr:rowOff>
    </xdr:from>
    <xdr:to>
      <xdr:col>78</xdr:col>
      <xdr:colOff>120650</xdr:colOff>
      <xdr:row>77</xdr:row>
      <xdr:rowOff>87993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72770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77832</xdr:rowOff>
    </xdr:from>
    <xdr:to>
      <xdr:col>74</xdr:col>
      <xdr:colOff>31750</xdr:colOff>
      <xdr:row>78</xdr:row>
      <xdr:rowOff>7982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164209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22316</xdr:rowOff>
    </xdr:from>
    <xdr:to>
      <xdr:col>69</xdr:col>
      <xdr:colOff>142875</xdr:colOff>
      <xdr:row>77</xdr:row>
      <xdr:rowOff>123916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108693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1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148045</xdr:rowOff>
    </xdr:from>
    <xdr:to>
      <xdr:col>65</xdr:col>
      <xdr:colOff>53975</xdr:colOff>
      <xdr:row>77</xdr:row>
      <xdr:rowOff>78195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62972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106703</xdr:rowOff>
    </xdr:from>
    <xdr:to>
      <xdr:col>29</xdr:col>
      <xdr:colOff>127000</xdr:colOff>
      <xdr:row>16</xdr:row>
      <xdr:rowOff>128192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897528"/>
          <a:ext cx="647700" cy="21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6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106703</xdr:rowOff>
    </xdr:from>
    <xdr:to>
      <xdr:col>26</xdr:col>
      <xdr:colOff>50800</xdr:colOff>
      <xdr:row>17</xdr:row>
      <xdr:rowOff>138662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97528"/>
          <a:ext cx="698500" cy="203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9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138662</xdr:rowOff>
    </xdr:from>
    <xdr:to>
      <xdr:col>22</xdr:col>
      <xdr:colOff>114300</xdr:colOff>
      <xdr:row>18</xdr:row>
      <xdr:rowOff>8671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00937"/>
          <a:ext cx="698500" cy="41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8671</xdr:rowOff>
    </xdr:from>
    <xdr:to>
      <xdr:col>18</xdr:col>
      <xdr:colOff>177800</xdr:colOff>
      <xdr:row>18</xdr:row>
      <xdr:rowOff>75175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42396"/>
          <a:ext cx="698500" cy="66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65178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77392</xdr:rowOff>
    </xdr:from>
    <xdr:to>
      <xdr:col>29</xdr:col>
      <xdr:colOff>177800</xdr:colOff>
      <xdr:row>17</xdr:row>
      <xdr:rowOff>7542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68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93919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1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55903</xdr:rowOff>
    </xdr:from>
    <xdr:to>
      <xdr:col>26</xdr:col>
      <xdr:colOff>101600</xdr:colOff>
      <xdr:row>16</xdr:row>
      <xdr:rowOff>157503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46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167680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1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87862</xdr:rowOff>
    </xdr:from>
    <xdr:to>
      <xdr:col>22</xdr:col>
      <xdr:colOff>165100</xdr:colOff>
      <xdr:row>18</xdr:row>
      <xdr:rowOff>18012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5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2789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3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129321</xdr:rowOff>
    </xdr:from>
    <xdr:to>
      <xdr:col>19</xdr:col>
      <xdr:colOff>38100</xdr:colOff>
      <xdr:row>18</xdr:row>
      <xdr:rowOff>59471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1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69648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6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24375</xdr:rowOff>
    </xdr:from>
    <xdr:to>
      <xdr:col>15</xdr:col>
      <xdr:colOff>101600</xdr:colOff>
      <xdr:row>18</xdr:row>
      <xdr:rowOff>125975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58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110752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58658</xdr:rowOff>
    </xdr:from>
    <xdr:to>
      <xdr:col>29</xdr:col>
      <xdr:colOff>127000</xdr:colOff>
      <xdr:row>35</xdr:row>
      <xdr:rowOff>96898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669008"/>
          <a:ext cx="647700" cy="3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43434</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37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96898</xdr:rowOff>
    </xdr:from>
    <xdr:to>
      <xdr:col>26</xdr:col>
      <xdr:colOff>50800</xdr:colOff>
      <xdr:row>35</xdr:row>
      <xdr:rowOff>170132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07248"/>
          <a:ext cx="698500" cy="73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78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146157</xdr:rowOff>
    </xdr:from>
    <xdr:to>
      <xdr:col>22</xdr:col>
      <xdr:colOff>114300</xdr:colOff>
      <xdr:row>35</xdr:row>
      <xdr:rowOff>170132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756507"/>
          <a:ext cx="698500" cy="23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146157</xdr:rowOff>
    </xdr:from>
    <xdr:to>
      <xdr:col>18</xdr:col>
      <xdr:colOff>177800</xdr:colOff>
      <xdr:row>35</xdr:row>
      <xdr:rowOff>156563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56507"/>
          <a:ext cx="698500" cy="10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7858</xdr:rowOff>
    </xdr:from>
    <xdr:to>
      <xdr:col>29</xdr:col>
      <xdr:colOff>177800</xdr:colOff>
      <xdr:row>35</xdr:row>
      <xdr:rowOff>109458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18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195835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6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46098</xdr:rowOff>
    </xdr:from>
    <xdr:to>
      <xdr:col>26</xdr:col>
      <xdr:colOff>101600</xdr:colOff>
      <xdr:row>35</xdr:row>
      <xdr:rowOff>147698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656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157875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425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119332</xdr:rowOff>
    </xdr:from>
    <xdr:to>
      <xdr:col>22</xdr:col>
      <xdr:colOff>165100</xdr:colOff>
      <xdr:row>35</xdr:row>
      <xdr:rowOff>220932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29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205709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1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95357</xdr:rowOff>
    </xdr:from>
    <xdr:to>
      <xdr:col>19</xdr:col>
      <xdr:colOff>38100</xdr:colOff>
      <xdr:row>35</xdr:row>
      <xdr:rowOff>196957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05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207134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7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105763</xdr:rowOff>
    </xdr:from>
    <xdr:to>
      <xdr:col>15</xdr:col>
      <xdr:colOff>101600</xdr:colOff>
      <xdr:row>35</xdr:row>
      <xdr:rowOff>207363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16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217540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48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7,232
7,202
63.39
6,224,583
6,037,604
179,599
3,223,529
5,243,110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81736</xdr:rowOff>
    </xdr:from>
    <xdr:to>
      <xdr:col>24</xdr:col>
      <xdr:colOff>63500</xdr:colOff>
      <xdr:row>35</xdr:row>
      <xdr:rowOff>105026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82486"/>
          <a:ext cx="838200" cy="2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105026</xdr:rowOff>
    </xdr:from>
    <xdr:to>
      <xdr:col>19</xdr:col>
      <xdr:colOff>177800</xdr:colOff>
      <xdr:row>37</xdr:row>
      <xdr:rowOff>3208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05776"/>
          <a:ext cx="889000" cy="24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64566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3208</xdr:rowOff>
    </xdr:from>
    <xdr:to>
      <xdr:col>15</xdr:col>
      <xdr:colOff>50800</xdr:colOff>
      <xdr:row>37</xdr:row>
      <xdr:rowOff>72684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46858"/>
          <a:ext cx="889000" cy="6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45583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72684</xdr:rowOff>
    </xdr:from>
    <xdr:to>
      <xdr:col>10</xdr:col>
      <xdr:colOff>114300</xdr:colOff>
      <xdr:row>37</xdr:row>
      <xdr:rowOff>141255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16334"/>
          <a:ext cx="889000" cy="6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111374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114785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30936</xdr:rowOff>
    </xdr:from>
    <xdr:to>
      <xdr:col>24</xdr:col>
      <xdr:colOff>114300</xdr:colOff>
      <xdr:row>35</xdr:row>
      <xdr:rowOff>132536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53813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8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54226</xdr:rowOff>
    </xdr:from>
    <xdr:to>
      <xdr:col>20</xdr:col>
      <xdr:colOff>38100</xdr:colOff>
      <xdr:row>35</xdr:row>
      <xdr:rowOff>155826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3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123858</xdr:rowOff>
    </xdr:from>
    <xdr:to>
      <xdr:col>15</xdr:col>
      <xdr:colOff>101600</xdr:colOff>
      <xdr:row>37</xdr:row>
      <xdr:rowOff>54008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70535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7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21884</xdr:rowOff>
    </xdr:from>
    <xdr:to>
      <xdr:col>10</xdr:col>
      <xdr:colOff>165100</xdr:colOff>
      <xdr:row>37</xdr:row>
      <xdr:rowOff>123484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140011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14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90455</xdr:rowOff>
    </xdr:from>
    <xdr:to>
      <xdr:col>6</xdr:col>
      <xdr:colOff>38100</xdr:colOff>
      <xdr:row>38</xdr:row>
      <xdr:rowOff>20605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37132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20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108587</xdr:rowOff>
    </xdr:from>
    <xdr:to>
      <xdr:col>24</xdr:col>
      <xdr:colOff>63500</xdr:colOff>
      <xdr:row>58</xdr:row>
      <xdr:rowOff>118505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52687"/>
          <a:ext cx="838200" cy="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110985</xdr:rowOff>
    </xdr:from>
    <xdr:to>
      <xdr:col>19</xdr:col>
      <xdr:colOff>177800</xdr:colOff>
      <xdr:row>58</xdr:row>
      <xdr:rowOff>118505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55085"/>
          <a:ext cx="8890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110985</xdr:rowOff>
    </xdr:from>
    <xdr:to>
      <xdr:col>15</xdr:col>
      <xdr:colOff>50800</xdr:colOff>
      <xdr:row>58</xdr:row>
      <xdr:rowOff>114428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55085"/>
          <a:ext cx="889000" cy="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114428</xdr:rowOff>
    </xdr:from>
    <xdr:to>
      <xdr:col>10</xdr:col>
      <xdr:colOff>114300</xdr:colOff>
      <xdr:row>58</xdr:row>
      <xdr:rowOff>115853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58528"/>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142008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57787</xdr:rowOff>
    </xdr:from>
    <xdr:to>
      <xdr:col>24</xdr:col>
      <xdr:colOff>114300</xdr:colOff>
      <xdr:row>58</xdr:row>
      <xdr:rowOff>159387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1000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67705</xdr:rowOff>
    </xdr:from>
    <xdr:to>
      <xdr:col>20</xdr:col>
      <xdr:colOff>38100</xdr:colOff>
      <xdr:row>58</xdr:row>
      <xdr:rowOff>169305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100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160432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10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60185</xdr:rowOff>
    </xdr:from>
    <xdr:to>
      <xdr:col>15</xdr:col>
      <xdr:colOff>101600</xdr:colOff>
      <xdr:row>58</xdr:row>
      <xdr:rowOff>161785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100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152912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9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63628</xdr:rowOff>
    </xdr:from>
    <xdr:to>
      <xdr:col>10</xdr:col>
      <xdr:colOff>165100</xdr:colOff>
      <xdr:row>58</xdr:row>
      <xdr:rowOff>165228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100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156355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10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65053</xdr:rowOff>
    </xdr:from>
    <xdr:to>
      <xdr:col>6</xdr:col>
      <xdr:colOff>38100</xdr:colOff>
      <xdr:row>58</xdr:row>
      <xdr:rowOff>166653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0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157780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10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126364</xdr:rowOff>
    </xdr:from>
    <xdr:to>
      <xdr:col>24</xdr:col>
      <xdr:colOff>63500</xdr:colOff>
      <xdr:row>77</xdr:row>
      <xdr:rowOff>151740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28014"/>
          <a:ext cx="838200" cy="2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80154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8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151740</xdr:rowOff>
    </xdr:from>
    <xdr:to>
      <xdr:col>19</xdr:col>
      <xdr:colOff>177800</xdr:colOff>
      <xdr:row>78</xdr:row>
      <xdr:rowOff>73380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53390"/>
          <a:ext cx="889000" cy="9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69270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73380</xdr:rowOff>
    </xdr:from>
    <xdr:to>
      <xdr:col>15</xdr:col>
      <xdr:colOff>50800</xdr:colOff>
      <xdr:row>78</xdr:row>
      <xdr:rowOff>76098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46480"/>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76098</xdr:rowOff>
    </xdr:from>
    <xdr:to>
      <xdr:col>10</xdr:col>
      <xdr:colOff>114300</xdr:colOff>
      <xdr:row>78</xdr:row>
      <xdr:rowOff>76988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49198"/>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118508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75564</xdr:rowOff>
    </xdr:from>
    <xdr:to>
      <xdr:col>24</xdr:col>
      <xdr:colOff>114300</xdr:colOff>
      <xdr:row>78</xdr:row>
      <xdr:rowOff>5714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98441</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1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100940</xdr:rowOff>
    </xdr:from>
    <xdr:to>
      <xdr:col>20</xdr:col>
      <xdr:colOff>38100</xdr:colOff>
      <xdr:row>78</xdr:row>
      <xdr:rowOff>31090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47617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07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22580</xdr:rowOff>
    </xdr:from>
    <xdr:to>
      <xdr:col>15</xdr:col>
      <xdr:colOff>101600</xdr:colOff>
      <xdr:row>78</xdr:row>
      <xdr:rowOff>124180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140707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25298</xdr:rowOff>
    </xdr:from>
    <xdr:to>
      <xdr:col>10</xdr:col>
      <xdr:colOff>165100</xdr:colOff>
      <xdr:row>78</xdr:row>
      <xdr:rowOff>126898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143425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17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26188</xdr:rowOff>
    </xdr:from>
    <xdr:to>
      <xdr:col>6</xdr:col>
      <xdr:colOff>38100</xdr:colOff>
      <xdr:row>78</xdr:row>
      <xdr:rowOff>127788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118915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49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24671</xdr:rowOff>
    </xdr:from>
    <xdr:to>
      <xdr:col>24</xdr:col>
      <xdr:colOff>63500</xdr:colOff>
      <xdr:row>97</xdr:row>
      <xdr:rowOff>170779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83871"/>
          <a:ext cx="838200" cy="31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88897</xdr:rowOff>
    </xdr:from>
    <xdr:to>
      <xdr:col>19</xdr:col>
      <xdr:colOff>177800</xdr:colOff>
      <xdr:row>97</xdr:row>
      <xdr:rowOff>170779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19547"/>
          <a:ext cx="889000" cy="8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59756</xdr:rowOff>
    </xdr:from>
    <xdr:to>
      <xdr:col>15</xdr:col>
      <xdr:colOff>50800</xdr:colOff>
      <xdr:row>97</xdr:row>
      <xdr:rowOff>88897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90406"/>
          <a:ext cx="8890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161935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59756</xdr:rowOff>
    </xdr:from>
    <xdr:to>
      <xdr:col>10</xdr:col>
      <xdr:colOff>114300</xdr:colOff>
      <xdr:row>97</xdr:row>
      <xdr:rowOff>76279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90406"/>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170229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165254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145321</xdr:rowOff>
    </xdr:from>
    <xdr:to>
      <xdr:col>24</xdr:col>
      <xdr:colOff>114300</xdr:colOff>
      <xdr:row>96</xdr:row>
      <xdr:rowOff>75471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3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168198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119979</xdr:rowOff>
    </xdr:from>
    <xdr:to>
      <xdr:col>20</xdr:col>
      <xdr:colOff>38100</xdr:colOff>
      <xdr:row>98</xdr:row>
      <xdr:rowOff>50129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41256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38097</xdr:rowOff>
    </xdr:from>
    <xdr:to>
      <xdr:col>15</xdr:col>
      <xdr:colOff>101600</xdr:colOff>
      <xdr:row>97</xdr:row>
      <xdr:rowOff>139697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6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156224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4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8956</xdr:rowOff>
    </xdr:from>
    <xdr:to>
      <xdr:col>10</xdr:col>
      <xdr:colOff>165100</xdr:colOff>
      <xdr:row>97</xdr:row>
      <xdr:rowOff>110556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127083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1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25479</xdr:rowOff>
    </xdr:from>
    <xdr:to>
      <xdr:col>6</xdr:col>
      <xdr:colOff>38100</xdr:colOff>
      <xdr:row>97</xdr:row>
      <xdr:rowOff>127079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143606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3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112512</xdr:rowOff>
    </xdr:from>
    <xdr:to>
      <xdr:col>55</xdr:col>
      <xdr:colOff>0</xdr:colOff>
      <xdr:row>36</xdr:row>
      <xdr:rowOff>51487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770362"/>
          <a:ext cx="838200" cy="45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112512</xdr:rowOff>
    </xdr:from>
    <xdr:to>
      <xdr:col>50</xdr:col>
      <xdr:colOff>114300</xdr:colOff>
      <xdr:row>37</xdr:row>
      <xdr:rowOff>27591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770362"/>
          <a:ext cx="889000" cy="60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44048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27591</xdr:rowOff>
    </xdr:from>
    <xdr:to>
      <xdr:col>45</xdr:col>
      <xdr:colOff>177800</xdr:colOff>
      <xdr:row>37</xdr:row>
      <xdr:rowOff>42995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71241"/>
          <a:ext cx="889000" cy="1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42995</xdr:rowOff>
    </xdr:from>
    <xdr:to>
      <xdr:col>41</xdr:col>
      <xdr:colOff>50800</xdr:colOff>
      <xdr:row>37</xdr:row>
      <xdr:rowOff>49967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86645"/>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687</xdr:rowOff>
    </xdr:from>
    <xdr:to>
      <xdr:col>55</xdr:col>
      <xdr:colOff>50800</xdr:colOff>
      <xdr:row>36</xdr:row>
      <xdr:rowOff>102287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7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23564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24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61712</xdr:rowOff>
    </xdr:from>
    <xdr:to>
      <xdr:col>50</xdr:col>
      <xdr:colOff>165100</xdr:colOff>
      <xdr:row>33</xdr:row>
      <xdr:rowOff>163312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1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8389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49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148241</xdr:rowOff>
    </xdr:from>
    <xdr:to>
      <xdr:col>46</xdr:col>
      <xdr:colOff>38100</xdr:colOff>
      <xdr:row>37</xdr:row>
      <xdr:rowOff>78391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69518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1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163645</xdr:rowOff>
    </xdr:from>
    <xdr:to>
      <xdr:col>41</xdr:col>
      <xdr:colOff>101600</xdr:colOff>
      <xdr:row>37</xdr:row>
      <xdr:rowOff>93795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84922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170617</xdr:rowOff>
    </xdr:from>
    <xdr:to>
      <xdr:col>36</xdr:col>
      <xdr:colOff>165100</xdr:colOff>
      <xdr:row>37</xdr:row>
      <xdr:rowOff>100767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4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91894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3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151856</xdr:rowOff>
    </xdr:from>
    <xdr:to>
      <xdr:col>55</xdr:col>
      <xdr:colOff>0</xdr:colOff>
      <xdr:row>57</xdr:row>
      <xdr:rowOff>170184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53056"/>
          <a:ext cx="838200" cy="18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58659</xdr:rowOff>
    </xdr:from>
    <xdr:to>
      <xdr:col>50</xdr:col>
      <xdr:colOff>114300</xdr:colOff>
      <xdr:row>57</xdr:row>
      <xdr:rowOff>170184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31309"/>
          <a:ext cx="889000" cy="1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58659</xdr:rowOff>
    </xdr:from>
    <xdr:to>
      <xdr:col>45</xdr:col>
      <xdr:colOff>177800</xdr:colOff>
      <xdr:row>57</xdr:row>
      <xdr:rowOff>157710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31309"/>
          <a:ext cx="889000" cy="9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17298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6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157710</xdr:rowOff>
    </xdr:from>
    <xdr:to>
      <xdr:col>41</xdr:col>
      <xdr:colOff>50800</xdr:colOff>
      <xdr:row>58</xdr:row>
      <xdr:rowOff>405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30360"/>
          <a:ext cx="889000" cy="1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39152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101056</xdr:rowOff>
    </xdr:from>
    <xdr:to>
      <xdr:col>55</xdr:col>
      <xdr:colOff>50800</xdr:colOff>
      <xdr:row>57</xdr:row>
      <xdr:rowOff>31206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0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123933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119384</xdr:rowOff>
    </xdr:from>
    <xdr:to>
      <xdr:col>50</xdr:col>
      <xdr:colOff>165100</xdr:colOff>
      <xdr:row>58</xdr:row>
      <xdr:rowOff>49534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40661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98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7859</xdr:rowOff>
    </xdr:from>
    <xdr:to>
      <xdr:col>46</xdr:col>
      <xdr:colOff>38100</xdr:colOff>
      <xdr:row>57</xdr:row>
      <xdr:rowOff>109459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8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125986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5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106910</xdr:rowOff>
    </xdr:from>
    <xdr:to>
      <xdr:col>41</xdr:col>
      <xdr:colOff>101600</xdr:colOff>
      <xdr:row>58</xdr:row>
      <xdr:rowOff>37060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53587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5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121055</xdr:rowOff>
    </xdr:from>
    <xdr:to>
      <xdr:col>36</xdr:col>
      <xdr:colOff>165100</xdr:colOff>
      <xdr:row>58</xdr:row>
      <xdr:rowOff>51205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42332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98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162230</xdr:rowOff>
    </xdr:from>
    <xdr:to>
      <xdr:col>55</xdr:col>
      <xdr:colOff>0</xdr:colOff>
      <xdr:row>78</xdr:row>
      <xdr:rowOff>32863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63880"/>
          <a:ext cx="838200" cy="4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131993</xdr:rowOff>
    </xdr:from>
    <xdr:to>
      <xdr:col>50</xdr:col>
      <xdr:colOff>114300</xdr:colOff>
      <xdr:row>77</xdr:row>
      <xdr:rowOff>162230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33643"/>
          <a:ext cx="889000" cy="3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131993</xdr:rowOff>
    </xdr:from>
    <xdr:to>
      <xdr:col>45</xdr:col>
      <xdr:colOff>177800</xdr:colOff>
      <xdr:row>78</xdr:row>
      <xdr:rowOff>23857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33643"/>
          <a:ext cx="889000" cy="6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141225</xdr:rowOff>
    </xdr:from>
    <xdr:to>
      <xdr:col>41</xdr:col>
      <xdr:colOff>50800</xdr:colOff>
      <xdr:row>78</xdr:row>
      <xdr:rowOff>23857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42875"/>
          <a:ext cx="889000" cy="5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153513</xdr:rowOff>
    </xdr:from>
    <xdr:to>
      <xdr:col>55</xdr:col>
      <xdr:colOff>50800</xdr:colOff>
      <xdr:row>78</xdr:row>
      <xdr:rowOff>83663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112890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111430</xdr:rowOff>
    </xdr:from>
    <xdr:to>
      <xdr:col>50</xdr:col>
      <xdr:colOff>165100</xdr:colOff>
      <xdr:row>78</xdr:row>
      <xdr:rowOff>41580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58107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08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81193</xdr:rowOff>
    </xdr:from>
    <xdr:to>
      <xdr:col>46</xdr:col>
      <xdr:colOff>38100</xdr:colOff>
      <xdr:row>78</xdr:row>
      <xdr:rowOff>11343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27870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0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144507</xdr:rowOff>
    </xdr:from>
    <xdr:to>
      <xdr:col>41</xdr:col>
      <xdr:colOff>101600</xdr:colOff>
      <xdr:row>78</xdr:row>
      <xdr:rowOff>74657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91184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90425</xdr:rowOff>
    </xdr:from>
    <xdr:to>
      <xdr:col>36</xdr:col>
      <xdr:colOff>165100</xdr:colOff>
      <xdr:row>78</xdr:row>
      <xdr:rowOff>20575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37102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0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126386</xdr:rowOff>
    </xdr:from>
    <xdr:to>
      <xdr:col>55</xdr:col>
      <xdr:colOff>0</xdr:colOff>
      <xdr:row>98</xdr:row>
      <xdr:rowOff>93532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242686"/>
          <a:ext cx="838200" cy="65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48859</xdr:rowOff>
    </xdr:from>
    <xdr:to>
      <xdr:col>50</xdr:col>
      <xdr:colOff>114300</xdr:colOff>
      <xdr:row>98</xdr:row>
      <xdr:rowOff>93532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50959"/>
          <a:ext cx="889000" cy="4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48859</xdr:rowOff>
    </xdr:from>
    <xdr:to>
      <xdr:col>45</xdr:col>
      <xdr:colOff>177800</xdr:colOff>
      <xdr:row>98</xdr:row>
      <xdr:rowOff>108062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50959"/>
          <a:ext cx="889000" cy="5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108062</xdr:rowOff>
    </xdr:from>
    <xdr:to>
      <xdr:col>41</xdr:col>
      <xdr:colOff>50800</xdr:colOff>
      <xdr:row>98</xdr:row>
      <xdr:rowOff>110806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910162"/>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75586</xdr:rowOff>
    </xdr:from>
    <xdr:to>
      <xdr:col>55</xdr:col>
      <xdr:colOff>50800</xdr:colOff>
      <xdr:row>95</xdr:row>
      <xdr:rowOff>5736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1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98463</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04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42732</xdr:rowOff>
    </xdr:from>
    <xdr:to>
      <xdr:col>50</xdr:col>
      <xdr:colOff>165100</xdr:colOff>
      <xdr:row>98</xdr:row>
      <xdr:rowOff>144332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4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135459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3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169509</xdr:rowOff>
    </xdr:from>
    <xdr:to>
      <xdr:col>46</xdr:col>
      <xdr:colOff>38100</xdr:colOff>
      <xdr:row>98</xdr:row>
      <xdr:rowOff>99659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90786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57262</xdr:rowOff>
    </xdr:from>
    <xdr:to>
      <xdr:col>41</xdr:col>
      <xdr:colOff>101600</xdr:colOff>
      <xdr:row>98</xdr:row>
      <xdr:rowOff>158862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5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149989</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695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60006</xdr:rowOff>
    </xdr:from>
    <xdr:to>
      <xdr:col>36</xdr:col>
      <xdr:colOff>165100</xdr:colOff>
      <xdr:row>98</xdr:row>
      <xdr:rowOff>161606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6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152733</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695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114115</xdr:rowOff>
    </xdr:from>
    <xdr:to>
      <xdr:col>85</xdr:col>
      <xdr:colOff>127000</xdr:colOff>
      <xdr:row>38</xdr:row>
      <xdr:rowOff>139279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29215"/>
          <a:ext cx="838200" cy="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114115</xdr:rowOff>
    </xdr:from>
    <xdr:to>
      <xdr:col>81</xdr:col>
      <xdr:colOff>50800</xdr:colOff>
      <xdr:row>38</xdr:row>
      <xdr:rowOff>119935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29215"/>
          <a:ext cx="889000" cy="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119935</xdr:rowOff>
    </xdr:from>
    <xdr:to>
      <xdr:col>76</xdr:col>
      <xdr:colOff>114300</xdr:colOff>
      <xdr:row>38</xdr:row>
      <xdr:rowOff>136234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635035"/>
          <a:ext cx="88900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136234</xdr:rowOff>
    </xdr:from>
    <xdr:to>
      <xdr:col>71</xdr:col>
      <xdr:colOff>177800</xdr:colOff>
      <xdr:row>38</xdr:row>
      <xdr:rowOff>139681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5133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88479</xdr:rowOff>
    </xdr:from>
    <xdr:to>
      <xdr:col>85</xdr:col>
      <xdr:colOff>177800</xdr:colOff>
      <xdr:row>39</xdr:row>
      <xdr:rowOff>18629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313932"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32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63315</xdr:rowOff>
    </xdr:from>
    <xdr:to>
      <xdr:col>81</xdr:col>
      <xdr:colOff>101600</xdr:colOff>
      <xdr:row>38</xdr:row>
      <xdr:rowOff>164915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156042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6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69135</xdr:rowOff>
    </xdr:from>
    <xdr:to>
      <xdr:col>76</xdr:col>
      <xdr:colOff>165100</xdr:colOff>
      <xdr:row>38</xdr:row>
      <xdr:rowOff>170735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8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7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85434</xdr:rowOff>
    </xdr:from>
    <xdr:to>
      <xdr:col>72</xdr:col>
      <xdr:colOff>38100</xdr:colOff>
      <xdr:row>39</xdr:row>
      <xdr:rowOff>15584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6711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69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88881</xdr:rowOff>
    </xdr:from>
    <xdr:to>
      <xdr:col>67</xdr:col>
      <xdr:colOff>101600</xdr:colOff>
      <xdr:row>39</xdr:row>
      <xdr:rowOff>19031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10158</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14943</xdr:rowOff>
    </xdr:from>
    <xdr:to>
      <xdr:col>85</xdr:col>
      <xdr:colOff>127000</xdr:colOff>
      <xdr:row>77</xdr:row>
      <xdr:rowOff>26744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16593"/>
          <a:ext cx="838200" cy="1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26744</xdr:rowOff>
    </xdr:from>
    <xdr:to>
      <xdr:col>81</xdr:col>
      <xdr:colOff>50800</xdr:colOff>
      <xdr:row>77</xdr:row>
      <xdr:rowOff>47227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28394"/>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153636</xdr:rowOff>
    </xdr:from>
    <xdr:to>
      <xdr:col>76</xdr:col>
      <xdr:colOff>114300</xdr:colOff>
      <xdr:row>77</xdr:row>
      <xdr:rowOff>47227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183836"/>
          <a:ext cx="889000" cy="6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153636</xdr:rowOff>
    </xdr:from>
    <xdr:to>
      <xdr:col>71</xdr:col>
      <xdr:colOff>177800</xdr:colOff>
      <xdr:row>77</xdr:row>
      <xdr:rowOff>15227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183836"/>
          <a:ext cx="8890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135593</xdr:rowOff>
    </xdr:from>
    <xdr:to>
      <xdr:col>85</xdr:col>
      <xdr:colOff>177800</xdr:colOff>
      <xdr:row>77</xdr:row>
      <xdr:rowOff>65743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6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114020</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4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147394</xdr:rowOff>
    </xdr:from>
    <xdr:to>
      <xdr:col>81</xdr:col>
      <xdr:colOff>101600</xdr:colOff>
      <xdr:row>77</xdr:row>
      <xdr:rowOff>77544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68671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27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167877</xdr:rowOff>
    </xdr:from>
    <xdr:to>
      <xdr:col>76</xdr:col>
      <xdr:colOff>165100</xdr:colOff>
      <xdr:row>77</xdr:row>
      <xdr:rowOff>98027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9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89154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9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102836</xdr:rowOff>
    </xdr:from>
    <xdr:to>
      <xdr:col>72</xdr:col>
      <xdr:colOff>38100</xdr:colOff>
      <xdr:row>77</xdr:row>
      <xdr:rowOff>32986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135877</xdr:rowOff>
    </xdr:from>
    <xdr:to>
      <xdr:col>67</xdr:col>
      <xdr:colOff>101600</xdr:colOff>
      <xdr:row>77</xdr:row>
      <xdr:rowOff>66027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57154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5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152237</xdr:rowOff>
    </xdr:from>
    <xdr:to>
      <xdr:col>85</xdr:col>
      <xdr:colOff>127000</xdr:colOff>
      <xdr:row>99</xdr:row>
      <xdr:rowOff>13187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54337"/>
          <a:ext cx="838200" cy="3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13187</xdr:rowOff>
    </xdr:from>
    <xdr:to>
      <xdr:col>81</xdr:col>
      <xdr:colOff>50800</xdr:colOff>
      <xdr:row>99</xdr:row>
      <xdr:rowOff>21295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86737"/>
          <a:ext cx="889000" cy="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21295</xdr:rowOff>
    </xdr:from>
    <xdr:to>
      <xdr:col>76</xdr:col>
      <xdr:colOff>114300</xdr:colOff>
      <xdr:row>99</xdr:row>
      <xdr:rowOff>37382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9484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14908</xdr:rowOff>
    </xdr:from>
    <xdr:to>
      <xdr:col>71</xdr:col>
      <xdr:colOff>177800</xdr:colOff>
      <xdr:row>99</xdr:row>
      <xdr:rowOff>37382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88458"/>
          <a:ext cx="889000" cy="2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101437</xdr:rowOff>
    </xdr:from>
    <xdr:to>
      <xdr:col>85</xdr:col>
      <xdr:colOff>177800</xdr:colOff>
      <xdr:row>99</xdr:row>
      <xdr:rowOff>31587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0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16364</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133837</xdr:rowOff>
    </xdr:from>
    <xdr:to>
      <xdr:col>81</xdr:col>
      <xdr:colOff>101600</xdr:colOff>
      <xdr:row>99</xdr:row>
      <xdr:rowOff>63987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55114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2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141945</xdr:rowOff>
    </xdr:from>
    <xdr:to>
      <xdr:col>76</xdr:col>
      <xdr:colOff>165100</xdr:colOff>
      <xdr:row>99</xdr:row>
      <xdr:rowOff>72095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63222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3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158032</xdr:rowOff>
    </xdr:from>
    <xdr:to>
      <xdr:col>72</xdr:col>
      <xdr:colOff>38100</xdr:colOff>
      <xdr:row>99</xdr:row>
      <xdr:rowOff>88182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79309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705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135558</xdr:rowOff>
    </xdr:from>
    <xdr:to>
      <xdr:col>67</xdr:col>
      <xdr:colOff>101600</xdr:colOff>
      <xdr:row>99</xdr:row>
      <xdr:rowOff>65708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3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56835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3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108999</xdr:rowOff>
    </xdr:from>
    <xdr:to>
      <xdr:col>116</xdr:col>
      <xdr:colOff>63500</xdr:colOff>
      <xdr:row>37</xdr:row>
      <xdr:rowOff>122144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452649"/>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93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122144</xdr:rowOff>
    </xdr:from>
    <xdr:to>
      <xdr:col>111</xdr:col>
      <xdr:colOff>177800</xdr:colOff>
      <xdr:row>38</xdr:row>
      <xdr:rowOff>137620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465794"/>
          <a:ext cx="889000" cy="18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117436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137620</xdr:rowOff>
    </xdr:from>
    <xdr:to>
      <xdr:col>107</xdr:col>
      <xdr:colOff>50800</xdr:colOff>
      <xdr:row>38</xdr:row>
      <xdr:rowOff>139449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65272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139449</xdr:rowOff>
    </xdr:from>
    <xdr:to>
      <xdr:col>102</xdr:col>
      <xdr:colOff>114300</xdr:colOff>
      <xdr:row>38</xdr:row>
      <xdr:rowOff>139632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5454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58199</xdr:rowOff>
    </xdr:from>
    <xdr:to>
      <xdr:col>116</xdr:col>
      <xdr:colOff>114300</xdr:colOff>
      <xdr:row>37</xdr:row>
      <xdr:rowOff>159800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018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81076</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25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71344</xdr:rowOff>
    </xdr:from>
    <xdr:to>
      <xdr:col>112</xdr:col>
      <xdr:colOff>38100</xdr:colOff>
      <xdr:row>38</xdr:row>
      <xdr:rowOff>1494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1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18021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19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86820</xdr:rowOff>
    </xdr:from>
    <xdr:to>
      <xdr:col>107</xdr:col>
      <xdr:colOff>101600</xdr:colOff>
      <xdr:row>39</xdr:row>
      <xdr:rowOff>16970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8097</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77333" y="6694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88649</xdr:rowOff>
    </xdr:from>
    <xdr:to>
      <xdr:col>102</xdr:col>
      <xdr:colOff>165100</xdr:colOff>
      <xdr:row>39</xdr:row>
      <xdr:rowOff>18799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9926</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88333" y="6696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88832</xdr:rowOff>
    </xdr:from>
    <xdr:to>
      <xdr:col>98</xdr:col>
      <xdr:colOff>38100</xdr:colOff>
      <xdr:row>39</xdr:row>
      <xdr:rowOff>18982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10109</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6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146101</xdr:rowOff>
    </xdr:from>
    <xdr:to>
      <xdr:col>116</xdr:col>
      <xdr:colOff>63500</xdr:colOff>
      <xdr:row>58</xdr:row>
      <xdr:rowOff>147034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90201"/>
          <a:ext cx="8382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1003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147034</xdr:rowOff>
    </xdr:from>
    <xdr:to>
      <xdr:col>111</xdr:col>
      <xdr:colOff>177800</xdr:colOff>
      <xdr:row>58</xdr:row>
      <xdr:rowOff>168808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091134"/>
          <a:ext cx="889000" cy="2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25093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161074</xdr:rowOff>
    </xdr:from>
    <xdr:to>
      <xdr:col>107</xdr:col>
      <xdr:colOff>50800</xdr:colOff>
      <xdr:row>58</xdr:row>
      <xdr:rowOff>168808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05174"/>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161074</xdr:rowOff>
    </xdr:from>
    <xdr:to>
      <xdr:col>102</xdr:col>
      <xdr:colOff>114300</xdr:colOff>
      <xdr:row>58</xdr:row>
      <xdr:rowOff>162027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0517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34618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15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95301</xdr:rowOff>
    </xdr:from>
    <xdr:to>
      <xdr:col>116</xdr:col>
      <xdr:colOff>114300</xdr:colOff>
      <xdr:row>59</xdr:row>
      <xdr:rowOff>25451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54678</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2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96234</xdr:rowOff>
    </xdr:from>
    <xdr:to>
      <xdr:col>112</xdr:col>
      <xdr:colOff>38100</xdr:colOff>
      <xdr:row>59</xdr:row>
      <xdr:rowOff>26384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42911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1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118008</xdr:rowOff>
    </xdr:from>
    <xdr:to>
      <xdr:col>107</xdr:col>
      <xdr:colOff>101600</xdr:colOff>
      <xdr:row>59</xdr:row>
      <xdr:rowOff>48158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39285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5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110274</xdr:rowOff>
    </xdr:from>
    <xdr:to>
      <xdr:col>102</xdr:col>
      <xdr:colOff>165100</xdr:colOff>
      <xdr:row>59</xdr:row>
      <xdr:rowOff>40424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56951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82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111227</xdr:rowOff>
    </xdr:from>
    <xdr:to>
      <xdr:col>98</xdr:col>
      <xdr:colOff>38100</xdr:colOff>
      <xdr:row>59</xdr:row>
      <xdr:rowOff>41377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5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32504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4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93611</xdr:rowOff>
    </xdr:from>
    <xdr:to>
      <xdr:col>116</xdr:col>
      <xdr:colOff>63500</xdr:colOff>
      <xdr:row>79</xdr:row>
      <xdr:rowOff>100788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3638161"/>
          <a:ext cx="8382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123786</xdr:rowOff>
    </xdr:from>
    <xdr:to>
      <xdr:col>111</xdr:col>
      <xdr:colOff>177800</xdr:colOff>
      <xdr:row>79</xdr:row>
      <xdr:rowOff>93611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325436"/>
          <a:ext cx="889000" cy="3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123786</xdr:rowOff>
    </xdr:from>
    <xdr:to>
      <xdr:col>107</xdr:col>
      <xdr:colOff>50800</xdr:colOff>
      <xdr:row>77</xdr:row>
      <xdr:rowOff>153936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325436"/>
          <a:ext cx="8890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130302</xdr:rowOff>
    </xdr:from>
    <xdr:to>
      <xdr:col>102</xdr:col>
      <xdr:colOff>114300</xdr:colOff>
      <xdr:row>77</xdr:row>
      <xdr:rowOff>153936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331952"/>
          <a:ext cx="8890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49988</xdr:rowOff>
    </xdr:from>
    <xdr:to>
      <xdr:col>116</xdr:col>
      <xdr:colOff>114300</xdr:colOff>
      <xdr:row>79</xdr:row>
      <xdr:rowOff>151588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59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136365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50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42811</xdr:rowOff>
    </xdr:from>
    <xdr:to>
      <xdr:col>112</xdr:col>
      <xdr:colOff>38100</xdr:colOff>
      <xdr:row>79</xdr:row>
      <xdr:rowOff>144411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58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135538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68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72986</xdr:rowOff>
    </xdr:from>
    <xdr:to>
      <xdr:col>107</xdr:col>
      <xdr:colOff>101600</xdr:colOff>
      <xdr:row>78</xdr:row>
      <xdr:rowOff>3136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27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165713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6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103136</xdr:rowOff>
    </xdr:from>
    <xdr:to>
      <xdr:col>102</xdr:col>
      <xdr:colOff>165100</xdr:colOff>
      <xdr:row>78</xdr:row>
      <xdr:rowOff>33286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3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24413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39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79502</xdr:rowOff>
    </xdr:from>
    <xdr:to>
      <xdr:col>98</xdr:col>
      <xdr:colOff>38100</xdr:colOff>
      <xdr:row>78</xdr:row>
      <xdr:rowOff>9652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2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779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3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000" b="0" i="0" baseline="0">
              <a:solidFill>
                <a:schemeClr val="dk1"/>
              </a:solidFill>
              <a:effectLst/>
              <a:latin typeface="+mn-lt"/>
              <a:ea typeface="+mn-ea"/>
              <a:cs typeface="+mn-cs"/>
            </a:rPr>
            <a:t>　毎年度人口が減少する中で、主な構成比である人件費は住民一人当たり</a:t>
          </a:r>
          <a:r>
            <a:rPr kumimoji="1" lang="en-US" altLang="ja-JP" sz="1000" b="0" i="0" baseline="0">
              <a:solidFill>
                <a:schemeClr val="dk1"/>
              </a:solidFill>
              <a:effectLst/>
              <a:latin typeface="+mn-lt"/>
              <a:ea typeface="+mn-ea"/>
              <a:cs typeface="+mn-cs"/>
            </a:rPr>
            <a:t>162,589</a:t>
          </a:r>
          <a:r>
            <a:rPr kumimoji="1" lang="ja-JP" altLang="ja-JP" sz="1000" b="0" i="0" baseline="0">
              <a:solidFill>
                <a:schemeClr val="dk1"/>
              </a:solidFill>
              <a:effectLst/>
              <a:latin typeface="+mn-lt"/>
              <a:ea typeface="+mn-ea"/>
              <a:cs typeface="+mn-cs"/>
            </a:rPr>
            <a:t>円となっており、平成</a:t>
          </a:r>
          <a:r>
            <a:rPr kumimoji="1" lang="en-US" altLang="ja-JP" sz="1000" b="0" i="0" baseline="0">
              <a:solidFill>
                <a:schemeClr val="dk1"/>
              </a:solidFill>
              <a:effectLst/>
              <a:latin typeface="+mn-lt"/>
              <a:ea typeface="+mn-ea"/>
              <a:cs typeface="+mn-cs"/>
            </a:rPr>
            <a:t>26</a:t>
          </a:r>
          <a:r>
            <a:rPr kumimoji="1" lang="ja-JP" altLang="ja-JP" sz="1000" b="0" i="0" baseline="0">
              <a:solidFill>
                <a:schemeClr val="dk1"/>
              </a:solidFill>
              <a:effectLst/>
              <a:latin typeface="+mn-lt"/>
              <a:ea typeface="+mn-ea"/>
              <a:cs typeface="+mn-cs"/>
            </a:rPr>
            <a:t>年度以降増加で推移している。</a:t>
          </a:r>
          <a:r>
            <a:rPr lang="ja-JP" altLang="ja-JP" sz="1000" b="0" i="0" baseline="0">
              <a:solidFill>
                <a:schemeClr val="dk1"/>
              </a:solidFill>
              <a:effectLst/>
              <a:latin typeface="+mn-lt"/>
              <a:ea typeface="+mn-ea"/>
              <a:cs typeface="+mn-cs"/>
            </a:rPr>
            <a:t>人口の減少が続く中、職員数については、定員適正化計画に基づき削減を図ってきたことで若干の改善が見られたが、平成</a:t>
          </a:r>
          <a:r>
            <a:rPr lang="en-US" altLang="ja-JP" sz="1000" b="0" i="0" baseline="0">
              <a:solidFill>
                <a:schemeClr val="dk1"/>
              </a:solidFill>
              <a:effectLst/>
              <a:latin typeface="+mn-lt"/>
              <a:ea typeface="+mn-ea"/>
              <a:cs typeface="+mn-cs"/>
            </a:rPr>
            <a:t>23</a:t>
          </a:r>
          <a:r>
            <a:rPr lang="ja-JP" altLang="ja-JP" sz="1000" b="0" i="0" baseline="0">
              <a:solidFill>
                <a:schemeClr val="dk1"/>
              </a:solidFill>
              <a:effectLst/>
              <a:latin typeface="+mn-lt"/>
              <a:ea typeface="+mn-ea"/>
              <a:cs typeface="+mn-cs"/>
            </a:rPr>
            <a:t>年度からの東日本大震災による放射線対策による増や、平成</a:t>
          </a:r>
          <a:r>
            <a:rPr lang="en-US" altLang="ja-JP" sz="1000" b="0" i="0" baseline="0">
              <a:solidFill>
                <a:schemeClr val="dk1"/>
              </a:solidFill>
              <a:effectLst/>
              <a:latin typeface="+mn-lt"/>
              <a:ea typeface="+mn-ea"/>
              <a:cs typeface="+mn-cs"/>
            </a:rPr>
            <a:t>26</a:t>
          </a:r>
          <a:r>
            <a:rPr lang="ja-JP" altLang="ja-JP" sz="1000" b="0" i="0" baseline="0">
              <a:solidFill>
                <a:schemeClr val="dk1"/>
              </a:solidFill>
              <a:effectLst/>
              <a:latin typeface="+mn-lt"/>
              <a:ea typeface="+mn-ea"/>
              <a:cs typeface="+mn-cs"/>
            </a:rPr>
            <a:t>年度からは被災地への職員派遣を行ったこと、</a:t>
          </a:r>
          <a:r>
            <a:rPr kumimoji="1" lang="ja-JP" altLang="ja-JP" sz="1000" b="0" i="0" baseline="0">
              <a:solidFill>
                <a:schemeClr val="dk1"/>
              </a:solidFill>
              <a:effectLst/>
              <a:latin typeface="+mn-lt"/>
              <a:ea typeface="+mn-ea"/>
              <a:cs typeface="+mn-cs"/>
            </a:rPr>
            <a:t>今後数年間退職者の一時的な増に対応するため職員の前倒し採用を行ったこと、</a:t>
          </a:r>
          <a:r>
            <a:rPr lang="ja-JP" altLang="ja-JP" sz="1000" b="0" i="0" baseline="0">
              <a:solidFill>
                <a:schemeClr val="dk1"/>
              </a:solidFill>
              <a:effectLst/>
              <a:latin typeface="+mn-lt"/>
              <a:ea typeface="+mn-ea"/>
              <a:cs typeface="+mn-cs"/>
            </a:rPr>
            <a:t>また、世界遺産推進室や文化</a:t>
          </a:r>
          <a:r>
            <a:rPr lang="ja-JP" altLang="en-US" sz="1000" b="0" i="0" baseline="0">
              <a:solidFill>
                <a:schemeClr val="dk1"/>
              </a:solidFill>
              <a:effectLst/>
              <a:latin typeface="+mn-lt"/>
              <a:ea typeface="+mn-ea"/>
              <a:cs typeface="+mn-cs"/>
            </a:rPr>
            <a:t>遺産</a:t>
          </a:r>
          <a:r>
            <a:rPr lang="ja-JP" altLang="ja-JP" sz="1000" b="0" i="0" baseline="0">
              <a:solidFill>
                <a:schemeClr val="dk1"/>
              </a:solidFill>
              <a:effectLst/>
              <a:latin typeface="+mn-lt"/>
              <a:ea typeface="+mn-ea"/>
              <a:cs typeface="+mn-cs"/>
            </a:rPr>
            <a:t>センターなど特殊事情により教育部門での職員数が他団体に比べ割合が高くなっていることによる。</a:t>
          </a:r>
          <a:endParaRPr lang="ja-JP" altLang="ja-JP" sz="1100">
            <a:effectLst/>
          </a:endParaRPr>
        </a:p>
        <a:p>
          <a:pPr rtl="0" eaLnBrk="1" fontAlgn="auto" latinLnBrk="0" hangingPunct="1"/>
          <a:r>
            <a:rPr kumimoji="1" lang="ja-JP" altLang="ja-JP" sz="1000" b="0" i="0" baseline="0">
              <a:solidFill>
                <a:schemeClr val="dk1"/>
              </a:solidFill>
              <a:effectLst/>
              <a:latin typeface="+mn-lt"/>
              <a:ea typeface="+mn-ea"/>
              <a:cs typeface="+mn-cs"/>
            </a:rPr>
            <a:t>　補助費等が前年比で大幅</a:t>
          </a:r>
          <a:r>
            <a:rPr kumimoji="1" lang="ja-JP" altLang="en-US" sz="1000" b="0" i="0" baseline="0">
              <a:solidFill>
                <a:schemeClr val="dk1"/>
              </a:solidFill>
              <a:effectLst/>
              <a:latin typeface="+mn-lt"/>
              <a:ea typeface="+mn-ea"/>
              <a:cs typeface="+mn-cs"/>
            </a:rPr>
            <a:t>減</a:t>
          </a:r>
          <a:r>
            <a:rPr kumimoji="1" lang="ja-JP" altLang="ja-JP" sz="1000" b="0" i="0" baseline="0">
              <a:solidFill>
                <a:schemeClr val="dk1"/>
              </a:solidFill>
              <a:effectLst/>
              <a:latin typeface="+mn-lt"/>
              <a:ea typeface="+mn-ea"/>
              <a:cs typeface="+mn-cs"/>
            </a:rPr>
            <a:t>の住民一人当たり</a:t>
          </a:r>
          <a:r>
            <a:rPr kumimoji="1" lang="en-US" altLang="ja-JP" sz="1000" b="0" i="0" baseline="0">
              <a:solidFill>
                <a:schemeClr val="dk1"/>
              </a:solidFill>
              <a:effectLst/>
              <a:latin typeface="+mn-lt"/>
              <a:ea typeface="+mn-ea"/>
              <a:cs typeface="+mn-cs"/>
            </a:rPr>
            <a:t>133,153</a:t>
          </a:r>
          <a:r>
            <a:rPr kumimoji="1" lang="ja-JP" altLang="ja-JP" sz="1000" b="0" i="0" baseline="0">
              <a:solidFill>
                <a:schemeClr val="dk1"/>
              </a:solidFill>
              <a:effectLst/>
              <a:latin typeface="+mn-lt"/>
              <a:ea typeface="+mn-ea"/>
              <a:cs typeface="+mn-cs"/>
            </a:rPr>
            <a:t>円となっているが、</a:t>
          </a:r>
          <a:r>
            <a:rPr kumimoji="1" lang="ja-JP" altLang="en-US" sz="1000" b="0" i="0" baseline="0">
              <a:solidFill>
                <a:schemeClr val="dk1"/>
              </a:solidFill>
              <a:effectLst/>
              <a:latin typeface="+mn-lt"/>
              <a:ea typeface="+mn-ea"/>
              <a:cs typeface="+mn-cs"/>
            </a:rPr>
            <a:t>令和</a:t>
          </a:r>
          <a:r>
            <a:rPr kumimoji="1" lang="en-US" altLang="ja-JP" sz="1000" b="0" i="0" baseline="0">
              <a:solidFill>
                <a:schemeClr val="dk1"/>
              </a:solidFill>
              <a:effectLst/>
              <a:latin typeface="+mn-lt"/>
              <a:ea typeface="+mn-ea"/>
              <a:cs typeface="+mn-cs"/>
            </a:rPr>
            <a:t>2</a:t>
          </a:r>
          <a:r>
            <a:rPr kumimoji="1" lang="ja-JP" altLang="en-US" sz="1000" b="0" i="0" baseline="0">
              <a:solidFill>
                <a:schemeClr val="dk1"/>
              </a:solidFill>
              <a:effectLst/>
              <a:latin typeface="+mn-lt"/>
              <a:ea typeface="+mn-ea"/>
              <a:cs typeface="+mn-cs"/>
            </a:rPr>
            <a:t>年度の</a:t>
          </a:r>
          <a:r>
            <a:rPr kumimoji="1" lang="ja-JP" altLang="ja-JP" sz="1000" b="0" i="0" baseline="0">
              <a:solidFill>
                <a:schemeClr val="dk1"/>
              </a:solidFill>
              <a:effectLst/>
              <a:latin typeface="+mn-lt"/>
              <a:ea typeface="+mn-ea"/>
              <a:cs typeface="+mn-cs"/>
            </a:rPr>
            <a:t>新型コロナ対策の各種事業（特別定額給付金給付事業、新型コロナ対応地方創生臨時交付金事業等）、下水道事業・農業集落排水事業の企業会計化</a:t>
          </a:r>
          <a:r>
            <a:rPr kumimoji="1" lang="ja-JP" altLang="en-US" sz="1000" b="0" i="0" baseline="0">
              <a:solidFill>
                <a:schemeClr val="dk1"/>
              </a:solidFill>
              <a:effectLst/>
              <a:latin typeface="+mn-lt"/>
              <a:ea typeface="+mn-ea"/>
              <a:cs typeface="+mn-cs"/>
            </a:rPr>
            <a:t>の完了などによる。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普通建設事業費は住民一人当たり</a:t>
          </a:r>
          <a:r>
            <a:rPr kumimoji="1" lang="en-US" altLang="ja-JP" sz="1000" b="0" i="0" baseline="0">
              <a:solidFill>
                <a:schemeClr val="dk1"/>
              </a:solidFill>
              <a:effectLst/>
              <a:latin typeface="+mn-lt"/>
              <a:ea typeface="+mn-ea"/>
              <a:cs typeface="+mn-cs"/>
            </a:rPr>
            <a:t>213,619</a:t>
          </a:r>
          <a:r>
            <a:rPr kumimoji="1" lang="ja-JP" altLang="ja-JP" sz="1000" b="0" i="0" baseline="0">
              <a:solidFill>
                <a:schemeClr val="dk1"/>
              </a:solidFill>
              <a:effectLst/>
              <a:latin typeface="+mn-lt"/>
              <a:ea typeface="+mn-ea"/>
              <a:cs typeface="+mn-cs"/>
            </a:rPr>
            <a:t>円となっており、昨年度より</a:t>
          </a:r>
          <a:r>
            <a:rPr kumimoji="1" lang="en-US" altLang="ja-JP" sz="1000" b="0" i="0" baseline="0">
              <a:solidFill>
                <a:schemeClr val="dk1"/>
              </a:solidFill>
              <a:effectLst/>
              <a:latin typeface="+mn-lt"/>
              <a:ea typeface="+mn-ea"/>
              <a:cs typeface="+mn-cs"/>
            </a:rPr>
            <a:t>99,621</a:t>
          </a:r>
          <a:r>
            <a:rPr kumimoji="1" lang="ja-JP" altLang="ja-JP" sz="1000" b="0" i="0" baseline="0">
              <a:solidFill>
                <a:schemeClr val="dk1"/>
              </a:solidFill>
              <a:effectLst/>
              <a:latin typeface="+mn-lt"/>
              <a:ea typeface="+mn-ea"/>
              <a:cs typeface="+mn-cs"/>
            </a:rPr>
            <a:t>円</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した。これは、</a:t>
          </a:r>
          <a:r>
            <a:rPr kumimoji="1" lang="ja-JP" altLang="en-US" sz="1000" b="0" i="0" baseline="0">
              <a:solidFill>
                <a:schemeClr val="dk1"/>
              </a:solidFill>
              <a:effectLst/>
              <a:latin typeface="+mn-lt"/>
              <a:ea typeface="+mn-ea"/>
              <a:cs typeface="+mn-cs"/>
            </a:rPr>
            <a:t>継続事業である社会教育施設整備事業の最終年で事業費が増加したことなど</a:t>
          </a:r>
          <a:r>
            <a:rPr kumimoji="1" lang="ja-JP" altLang="ja-JP" sz="1000" b="0" i="0" baseline="0">
              <a:solidFill>
                <a:schemeClr val="dk1"/>
              </a:solidFill>
              <a:effectLst/>
              <a:latin typeface="+mn-lt"/>
              <a:ea typeface="+mn-ea"/>
              <a:cs typeface="+mn-cs"/>
            </a:rPr>
            <a:t>による。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維持補修費は住民一人当たり</a:t>
          </a:r>
          <a:r>
            <a:rPr kumimoji="1" lang="en-US" altLang="ja-JP" sz="1000" b="0" i="0" baseline="0">
              <a:solidFill>
                <a:schemeClr val="dk1"/>
              </a:solidFill>
              <a:effectLst/>
              <a:latin typeface="+mn-lt"/>
              <a:ea typeface="+mn-ea"/>
              <a:cs typeface="+mn-cs"/>
            </a:rPr>
            <a:t>20,550</a:t>
          </a:r>
          <a:r>
            <a:rPr kumimoji="1" lang="ja-JP" altLang="ja-JP" sz="1000" b="0" i="0" baseline="0">
              <a:solidFill>
                <a:schemeClr val="dk1"/>
              </a:solidFill>
              <a:effectLst/>
              <a:latin typeface="+mn-lt"/>
              <a:ea typeface="+mn-ea"/>
              <a:cs typeface="+mn-cs"/>
            </a:rPr>
            <a:t>円となっており、平成</a:t>
          </a:r>
          <a:r>
            <a:rPr kumimoji="1" lang="en-US" altLang="ja-JP" sz="1000" b="0" i="0" baseline="0">
              <a:solidFill>
                <a:schemeClr val="dk1"/>
              </a:solidFill>
              <a:effectLst/>
              <a:latin typeface="+mn-lt"/>
              <a:ea typeface="+mn-ea"/>
              <a:cs typeface="+mn-cs"/>
            </a:rPr>
            <a:t>26</a:t>
          </a:r>
          <a:r>
            <a:rPr kumimoji="1" lang="ja-JP" altLang="ja-JP" sz="1000" b="0" i="0" baseline="0">
              <a:solidFill>
                <a:schemeClr val="dk1"/>
              </a:solidFill>
              <a:effectLst/>
              <a:latin typeface="+mn-lt"/>
              <a:ea typeface="+mn-ea"/>
              <a:cs typeface="+mn-cs"/>
            </a:rPr>
            <a:t>年度の</a:t>
          </a:r>
          <a:r>
            <a:rPr kumimoji="1" lang="en-US" altLang="ja-JP" sz="1000" b="0" i="0" baseline="0">
              <a:solidFill>
                <a:schemeClr val="dk1"/>
              </a:solidFill>
              <a:effectLst/>
              <a:latin typeface="+mn-lt"/>
              <a:ea typeface="+mn-ea"/>
              <a:cs typeface="+mn-cs"/>
            </a:rPr>
            <a:t>9,976</a:t>
          </a:r>
          <a:r>
            <a:rPr kumimoji="1" lang="ja-JP" altLang="ja-JP" sz="1000" b="0" i="0" baseline="0">
              <a:solidFill>
                <a:schemeClr val="dk1"/>
              </a:solidFill>
              <a:effectLst/>
              <a:latin typeface="+mn-lt"/>
              <a:ea typeface="+mn-ea"/>
              <a:cs typeface="+mn-cs"/>
            </a:rPr>
            <a:t>円と比較すると</a:t>
          </a:r>
          <a:r>
            <a:rPr kumimoji="1" lang="en-US" altLang="ja-JP" sz="1000" b="0" i="0" baseline="0">
              <a:solidFill>
                <a:schemeClr val="dk1"/>
              </a:solidFill>
              <a:effectLst/>
              <a:latin typeface="+mn-lt"/>
              <a:ea typeface="+mn-ea"/>
              <a:cs typeface="+mn-cs"/>
            </a:rPr>
            <a:t>106</a:t>
          </a:r>
          <a:r>
            <a:rPr kumimoji="1" lang="ja-JP" altLang="ja-JP" sz="1000" b="0" i="0" baseline="0">
              <a:solidFill>
                <a:schemeClr val="dk1"/>
              </a:solidFill>
              <a:effectLst/>
              <a:latin typeface="+mn-lt"/>
              <a:ea typeface="+mn-ea"/>
              <a:cs typeface="+mn-cs"/>
            </a:rPr>
            <a:t>％増となっている。これは、世界遺産登録に伴う環境整備に係る費用が増加したことや、道路・河川・老朽化に伴う維持管理費が増加したためである。</a:t>
          </a:r>
          <a:endParaRPr lang="ja-JP" altLang="ja-JP" sz="1100">
            <a:effectLst/>
          </a:endParaRPr>
        </a:p>
        <a:p>
          <a:r>
            <a:rPr kumimoji="1" lang="ja-JP" altLang="ja-JP" sz="1000" b="0" i="0" baseline="0">
              <a:solidFill>
                <a:schemeClr val="dk1"/>
              </a:solidFill>
              <a:effectLst/>
              <a:latin typeface="+mn-lt"/>
              <a:ea typeface="+mn-ea"/>
              <a:cs typeface="+mn-cs"/>
            </a:rPr>
            <a:t>　扶助費は、住民一人当たり</a:t>
          </a:r>
          <a:r>
            <a:rPr kumimoji="1" lang="en-US" altLang="ja-JP" sz="1000" b="0" i="0" baseline="0">
              <a:solidFill>
                <a:schemeClr val="dk1"/>
              </a:solidFill>
              <a:effectLst/>
              <a:latin typeface="+mn-lt"/>
              <a:ea typeface="+mn-ea"/>
              <a:cs typeface="+mn-cs"/>
            </a:rPr>
            <a:t>84,067</a:t>
          </a:r>
          <a:r>
            <a:rPr kumimoji="1" lang="ja-JP" altLang="ja-JP" sz="1000" b="0" i="0" baseline="0">
              <a:solidFill>
                <a:schemeClr val="dk1"/>
              </a:solidFill>
              <a:effectLst/>
              <a:latin typeface="+mn-lt"/>
              <a:ea typeface="+mn-ea"/>
              <a:cs typeface="+mn-cs"/>
            </a:rPr>
            <a:t>円で昨年度より</a:t>
          </a:r>
          <a:r>
            <a:rPr kumimoji="1" lang="en-US" altLang="ja-JP" sz="1000" b="0" i="0" baseline="0">
              <a:solidFill>
                <a:schemeClr val="dk1"/>
              </a:solidFill>
              <a:effectLst/>
              <a:latin typeface="+mn-lt"/>
              <a:ea typeface="+mn-ea"/>
              <a:cs typeface="+mn-cs"/>
            </a:rPr>
            <a:t>29,172</a:t>
          </a:r>
          <a:r>
            <a:rPr kumimoji="1" lang="ja-JP" altLang="ja-JP" sz="1000" b="0" i="0" baseline="0">
              <a:solidFill>
                <a:schemeClr val="dk1"/>
              </a:solidFill>
              <a:effectLst/>
              <a:latin typeface="+mn-lt"/>
              <a:ea typeface="+mn-ea"/>
              <a:cs typeface="+mn-cs"/>
            </a:rPr>
            <a:t>円</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した。高齢化等に伴う対象者の増や子育て支援として町単独医療費給付金の対象者を拡大したため毎年度増加傾向にあ</a:t>
          </a:r>
          <a:r>
            <a:rPr kumimoji="1" lang="ja-JP" altLang="en-US" sz="1000" b="0" i="0" baseline="0">
              <a:solidFill>
                <a:schemeClr val="dk1"/>
              </a:solidFill>
              <a:effectLst/>
              <a:latin typeface="+mn-lt"/>
              <a:ea typeface="+mn-ea"/>
              <a:cs typeface="+mn-cs"/>
            </a:rPr>
            <a:t>ること</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また、令和</a:t>
          </a:r>
          <a:r>
            <a:rPr kumimoji="1" lang="en-US" altLang="ja-JP" sz="1000" b="0" i="0" baseline="0">
              <a:solidFill>
                <a:schemeClr val="dk1"/>
              </a:solidFill>
              <a:effectLst/>
              <a:latin typeface="+mn-lt"/>
              <a:ea typeface="+mn-ea"/>
              <a:cs typeface="+mn-cs"/>
            </a:rPr>
            <a:t>3</a:t>
          </a:r>
          <a:r>
            <a:rPr kumimoji="1" lang="ja-JP" altLang="en-US" sz="1000" b="0" i="0" baseline="0">
              <a:solidFill>
                <a:schemeClr val="dk1"/>
              </a:solidFill>
              <a:effectLst/>
              <a:latin typeface="+mn-lt"/>
              <a:ea typeface="+mn-ea"/>
              <a:cs typeface="+mn-cs"/>
            </a:rPr>
            <a:t>年度に</a:t>
          </a:r>
          <a:r>
            <a:rPr kumimoji="1" lang="ja-JP" altLang="ja-JP" sz="1000" b="0" i="0" baseline="0">
              <a:solidFill>
                <a:schemeClr val="dk1"/>
              </a:solidFill>
              <a:effectLst/>
              <a:latin typeface="+mn-lt"/>
              <a:ea typeface="+mn-ea"/>
              <a:cs typeface="+mn-cs"/>
            </a:rPr>
            <a:t>新型コロナ対策の各種事業（子育て世帯への臨時特別給付金等）を実施</a:t>
          </a:r>
          <a:r>
            <a:rPr lang="ja-JP" altLang="ja-JP" sz="1000" b="0" i="0" baseline="0">
              <a:solidFill>
                <a:schemeClr val="dk1"/>
              </a:solidFill>
              <a:effectLst/>
              <a:latin typeface="+mn-lt"/>
              <a:ea typeface="+mn-ea"/>
              <a:cs typeface="+mn-cs"/>
            </a:rPr>
            <a:t>したためである。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7,232
7,202
63.39
6,224,583
6,037,604
179,599
3,223,529
5,243,110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84379</xdr:rowOff>
    </xdr:from>
    <xdr:to>
      <xdr:col>24</xdr:col>
      <xdr:colOff>63500</xdr:colOff>
      <xdr:row>34</xdr:row>
      <xdr:rowOff>137566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13679"/>
          <a:ext cx="8382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84379</xdr:rowOff>
    </xdr:from>
    <xdr:to>
      <xdr:col>19</xdr:col>
      <xdr:colOff>177800</xdr:colOff>
      <xdr:row>35</xdr:row>
      <xdr:rowOff>19761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13679"/>
          <a:ext cx="889000" cy="1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19761</xdr:rowOff>
    </xdr:from>
    <xdr:to>
      <xdr:col>15</xdr:col>
      <xdr:colOff>50800</xdr:colOff>
      <xdr:row>35</xdr:row>
      <xdr:rowOff>79959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20511"/>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78131</xdr:rowOff>
    </xdr:from>
    <xdr:to>
      <xdr:col>10</xdr:col>
      <xdr:colOff>114300</xdr:colOff>
      <xdr:row>35</xdr:row>
      <xdr:rowOff>79959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7888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86766</xdr:rowOff>
    </xdr:from>
    <xdr:to>
      <xdr:col>24</xdr:col>
      <xdr:colOff>114300</xdr:colOff>
      <xdr:row>35</xdr:row>
      <xdr:rowOff>16916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109643</xdr:rowOff>
    </xdr:from>
    <xdr:ext cx="534377"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6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33579</xdr:rowOff>
    </xdr:from>
    <xdr:to>
      <xdr:col>20</xdr:col>
      <xdr:colOff>38100</xdr:colOff>
      <xdr:row>34</xdr:row>
      <xdr:rowOff>135179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151706</xdr:rowOff>
    </xdr:from>
    <xdr:ext cx="534377"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30111" y="563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140411</xdr:rowOff>
    </xdr:from>
    <xdr:to>
      <xdr:col>15</xdr:col>
      <xdr:colOff>101600</xdr:colOff>
      <xdr:row>35</xdr:row>
      <xdr:rowOff>70561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87088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41111" y="57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29159</xdr:rowOff>
    </xdr:from>
    <xdr:to>
      <xdr:col>10</xdr:col>
      <xdr:colOff>165100</xdr:colOff>
      <xdr:row>35</xdr:row>
      <xdr:rowOff>130759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147286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27331</xdr:rowOff>
    </xdr:from>
    <xdr:to>
      <xdr:col>6</xdr:col>
      <xdr:colOff>38100</xdr:colOff>
      <xdr:row>35</xdr:row>
      <xdr:rowOff>128931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145458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0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57192</xdr:rowOff>
    </xdr:from>
    <xdr:to>
      <xdr:col>24</xdr:col>
      <xdr:colOff>63500</xdr:colOff>
      <xdr:row>58</xdr:row>
      <xdr:rowOff>128839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01292"/>
          <a:ext cx="838200" cy="7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57192</xdr:rowOff>
    </xdr:from>
    <xdr:to>
      <xdr:col>19</xdr:col>
      <xdr:colOff>177800</xdr:colOff>
      <xdr:row>58</xdr:row>
      <xdr:rowOff>151227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1292"/>
          <a:ext cx="889000" cy="9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151227</xdr:rowOff>
    </xdr:from>
    <xdr:to>
      <xdr:col>15</xdr:col>
      <xdr:colOff>50800</xdr:colOff>
      <xdr:row>58</xdr:row>
      <xdr:rowOff>163402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95327"/>
          <a:ext cx="889000" cy="1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154827</xdr:rowOff>
    </xdr:from>
    <xdr:to>
      <xdr:col>10</xdr:col>
      <xdr:colOff>114300</xdr:colOff>
      <xdr:row>58</xdr:row>
      <xdr:rowOff>163402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98927"/>
          <a:ext cx="889000" cy="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78039</xdr:rowOff>
    </xdr:from>
    <xdr:to>
      <xdr:col>24</xdr:col>
      <xdr:colOff>114300</xdr:colOff>
      <xdr:row>59</xdr:row>
      <xdr:rowOff>8189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1002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164416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6392</xdr:rowOff>
    </xdr:from>
    <xdr:to>
      <xdr:col>20</xdr:col>
      <xdr:colOff>38100</xdr:colOff>
      <xdr:row>58</xdr:row>
      <xdr:rowOff>107992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99119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100427</xdr:rowOff>
    </xdr:from>
    <xdr:to>
      <xdr:col>15</xdr:col>
      <xdr:colOff>101600</xdr:colOff>
      <xdr:row>59</xdr:row>
      <xdr:rowOff>30577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21704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1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112602</xdr:rowOff>
    </xdr:from>
    <xdr:to>
      <xdr:col>10</xdr:col>
      <xdr:colOff>165100</xdr:colOff>
      <xdr:row>59</xdr:row>
      <xdr:rowOff>42752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5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33879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14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104027</xdr:rowOff>
    </xdr:from>
    <xdr:to>
      <xdr:col>6</xdr:col>
      <xdr:colOff>38100</xdr:colOff>
      <xdr:row>59</xdr:row>
      <xdr:rowOff>34177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25304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14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154560</xdr:rowOff>
    </xdr:from>
    <xdr:to>
      <xdr:col>24</xdr:col>
      <xdr:colOff>63500</xdr:colOff>
      <xdr:row>76</xdr:row>
      <xdr:rowOff>169014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13310"/>
          <a:ext cx="838200" cy="18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169014</xdr:rowOff>
    </xdr:from>
    <xdr:to>
      <xdr:col>19</xdr:col>
      <xdr:colOff>177800</xdr:colOff>
      <xdr:row>77</xdr:row>
      <xdr:rowOff>58531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99214"/>
          <a:ext cx="889000" cy="6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58531</xdr:rowOff>
    </xdr:from>
    <xdr:to>
      <xdr:col>15</xdr:col>
      <xdr:colOff>50800</xdr:colOff>
      <xdr:row>77</xdr:row>
      <xdr:rowOff>77589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60181"/>
          <a:ext cx="889000" cy="1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77589</xdr:rowOff>
    </xdr:from>
    <xdr:to>
      <xdr:col>10</xdr:col>
      <xdr:colOff>114300</xdr:colOff>
      <xdr:row>77</xdr:row>
      <xdr:rowOff>97569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9239"/>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24147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103759</xdr:rowOff>
    </xdr:from>
    <xdr:to>
      <xdr:col>24</xdr:col>
      <xdr:colOff>114300</xdr:colOff>
      <xdr:row>76</xdr:row>
      <xdr:rowOff>33908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625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82186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118214</xdr:rowOff>
    </xdr:from>
    <xdr:to>
      <xdr:col>20</xdr:col>
      <xdr:colOff>38100</xdr:colOff>
      <xdr:row>77</xdr:row>
      <xdr:rowOff>48364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39491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4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7731</xdr:rowOff>
    </xdr:from>
    <xdr:to>
      <xdr:col>15</xdr:col>
      <xdr:colOff>101600</xdr:colOff>
      <xdr:row>77</xdr:row>
      <xdr:rowOff>109331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0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100458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0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26789</xdr:rowOff>
    </xdr:from>
    <xdr:to>
      <xdr:col>10</xdr:col>
      <xdr:colOff>165100</xdr:colOff>
      <xdr:row>77</xdr:row>
      <xdr:rowOff>128389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119516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2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46769</xdr:rowOff>
    </xdr:from>
    <xdr:to>
      <xdr:col>6</xdr:col>
      <xdr:colOff>38100</xdr:colOff>
      <xdr:row>77</xdr:row>
      <xdr:rowOff>148369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139496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4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142573</xdr:rowOff>
    </xdr:from>
    <xdr:to>
      <xdr:col>24</xdr:col>
      <xdr:colOff>63500</xdr:colOff>
      <xdr:row>97</xdr:row>
      <xdr:rowOff>67973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01773"/>
          <a:ext cx="838200" cy="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67973</xdr:rowOff>
    </xdr:from>
    <xdr:to>
      <xdr:col>19</xdr:col>
      <xdr:colOff>177800</xdr:colOff>
      <xdr:row>97</xdr:row>
      <xdr:rowOff>79076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98623"/>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79076</xdr:rowOff>
    </xdr:from>
    <xdr:to>
      <xdr:col>15</xdr:col>
      <xdr:colOff>50800</xdr:colOff>
      <xdr:row>97</xdr:row>
      <xdr:rowOff>91435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09726"/>
          <a:ext cx="889000" cy="1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91435</xdr:rowOff>
    </xdr:from>
    <xdr:to>
      <xdr:col>10</xdr:col>
      <xdr:colOff>114300</xdr:colOff>
      <xdr:row>97</xdr:row>
      <xdr:rowOff>103665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22085"/>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91773</xdr:rowOff>
    </xdr:from>
    <xdr:to>
      <xdr:col>24</xdr:col>
      <xdr:colOff>114300</xdr:colOff>
      <xdr:row>97</xdr:row>
      <xdr:rowOff>21923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70200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2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17173</xdr:rowOff>
    </xdr:from>
    <xdr:to>
      <xdr:col>20</xdr:col>
      <xdr:colOff>38100</xdr:colOff>
      <xdr:row>97</xdr:row>
      <xdr:rowOff>118773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109900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4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28276</xdr:rowOff>
    </xdr:from>
    <xdr:to>
      <xdr:col>15</xdr:col>
      <xdr:colOff>101600</xdr:colOff>
      <xdr:row>97</xdr:row>
      <xdr:rowOff>129876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121003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40635</xdr:rowOff>
    </xdr:from>
    <xdr:to>
      <xdr:col>10</xdr:col>
      <xdr:colOff>165100</xdr:colOff>
      <xdr:row>97</xdr:row>
      <xdr:rowOff>142235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133362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52865</xdr:rowOff>
    </xdr:from>
    <xdr:to>
      <xdr:col>6</xdr:col>
      <xdr:colOff>38100</xdr:colOff>
      <xdr:row>97</xdr:row>
      <xdr:rowOff>154465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145592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7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128270</xdr:rowOff>
    </xdr:from>
    <xdr:to>
      <xdr:col>55</xdr:col>
      <xdr:colOff>0</xdr:colOff>
      <xdr:row>35</xdr:row>
      <xdr:rowOff>170332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957570"/>
          <a:ext cx="838200" cy="2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170332</xdr:rowOff>
    </xdr:from>
    <xdr:to>
      <xdr:col>50</xdr:col>
      <xdr:colOff>114300</xdr:colOff>
      <xdr:row>38</xdr:row>
      <xdr:rowOff>60147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171082"/>
          <a:ext cx="889000" cy="4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60147</xdr:rowOff>
    </xdr:from>
    <xdr:to>
      <xdr:col>45</xdr:col>
      <xdr:colOff>177800</xdr:colOff>
      <xdr:row>38</xdr:row>
      <xdr:rowOff>78892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75247"/>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78892</xdr:rowOff>
    </xdr:from>
    <xdr:to>
      <xdr:col>41</xdr:col>
      <xdr:colOff>50800</xdr:colOff>
      <xdr:row>38</xdr:row>
      <xdr:rowOff>89408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93992"/>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77470</xdr:rowOff>
    </xdr:from>
    <xdr:to>
      <xdr:col>55</xdr:col>
      <xdr:colOff>50800</xdr:colOff>
      <xdr:row>35</xdr:row>
      <xdr:rowOff>7620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100347</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75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119532</xdr:rowOff>
    </xdr:from>
    <xdr:to>
      <xdr:col>50</xdr:col>
      <xdr:colOff>165100</xdr:colOff>
      <xdr:row>36</xdr:row>
      <xdr:rowOff>49682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66209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9347</xdr:rowOff>
    </xdr:from>
    <xdr:to>
      <xdr:col>46</xdr:col>
      <xdr:colOff>38100</xdr:colOff>
      <xdr:row>38</xdr:row>
      <xdr:rowOff>110947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102074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28092</xdr:rowOff>
    </xdr:from>
    <xdr:to>
      <xdr:col>41</xdr:col>
      <xdr:colOff>101600</xdr:colOff>
      <xdr:row>38</xdr:row>
      <xdr:rowOff>129692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120819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3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38608</xdr:rowOff>
    </xdr:from>
    <xdr:to>
      <xdr:col>36</xdr:col>
      <xdr:colOff>165100</xdr:colOff>
      <xdr:row>38</xdr:row>
      <xdr:rowOff>140208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131335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116899</xdr:rowOff>
    </xdr:from>
    <xdr:to>
      <xdr:col>55</xdr:col>
      <xdr:colOff>0</xdr:colOff>
      <xdr:row>57</xdr:row>
      <xdr:rowOff>132193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89549"/>
          <a:ext cx="8382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110169</xdr:rowOff>
    </xdr:from>
    <xdr:to>
      <xdr:col>50</xdr:col>
      <xdr:colOff>114300</xdr:colOff>
      <xdr:row>57</xdr:row>
      <xdr:rowOff>132193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882819"/>
          <a:ext cx="889000" cy="2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110169</xdr:rowOff>
    </xdr:from>
    <xdr:to>
      <xdr:col>45</xdr:col>
      <xdr:colOff>177800</xdr:colOff>
      <xdr:row>57</xdr:row>
      <xdr:rowOff>113471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882819"/>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111678</xdr:rowOff>
    </xdr:from>
    <xdr:to>
      <xdr:col>41</xdr:col>
      <xdr:colOff>50800</xdr:colOff>
      <xdr:row>57</xdr:row>
      <xdr:rowOff>113471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884328"/>
          <a:ext cx="889000" cy="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164718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66099</xdr:rowOff>
    </xdr:from>
    <xdr:to>
      <xdr:col>55</xdr:col>
      <xdr:colOff>50800</xdr:colOff>
      <xdr:row>57</xdr:row>
      <xdr:rowOff>167699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44526</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1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81393</xdr:rowOff>
    </xdr:from>
    <xdr:to>
      <xdr:col>50</xdr:col>
      <xdr:colOff>165100</xdr:colOff>
      <xdr:row>58</xdr:row>
      <xdr:rowOff>11543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5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2670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4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59369</xdr:rowOff>
    </xdr:from>
    <xdr:to>
      <xdr:col>46</xdr:col>
      <xdr:colOff>38100</xdr:colOff>
      <xdr:row>57</xdr:row>
      <xdr:rowOff>160969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152096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2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62671</xdr:rowOff>
    </xdr:from>
    <xdr:to>
      <xdr:col>41</xdr:col>
      <xdr:colOff>101600</xdr:colOff>
      <xdr:row>57</xdr:row>
      <xdr:rowOff>164271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155398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2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60878</xdr:rowOff>
    </xdr:from>
    <xdr:to>
      <xdr:col>36</xdr:col>
      <xdr:colOff>165100</xdr:colOff>
      <xdr:row>57</xdr:row>
      <xdr:rowOff>162478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153605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2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151740</xdr:rowOff>
    </xdr:from>
    <xdr:to>
      <xdr:col>55</xdr:col>
      <xdr:colOff>0</xdr:colOff>
      <xdr:row>78</xdr:row>
      <xdr:rowOff>18055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53390"/>
          <a:ext cx="8382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130967</xdr:rowOff>
    </xdr:from>
    <xdr:to>
      <xdr:col>50</xdr:col>
      <xdr:colOff>114300</xdr:colOff>
      <xdr:row>77</xdr:row>
      <xdr:rowOff>151740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332617"/>
          <a:ext cx="889000" cy="2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130967</xdr:rowOff>
    </xdr:from>
    <xdr:to>
      <xdr:col>45</xdr:col>
      <xdr:colOff>177800</xdr:colOff>
      <xdr:row>78</xdr:row>
      <xdr:rowOff>44328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32617"/>
          <a:ext cx="889000" cy="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119082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44328</xdr:rowOff>
    </xdr:from>
    <xdr:to>
      <xdr:col>41</xdr:col>
      <xdr:colOff>50800</xdr:colOff>
      <xdr:row>78</xdr:row>
      <xdr:rowOff>53936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17428"/>
          <a:ext cx="889000" cy="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116972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138705</xdr:rowOff>
    </xdr:from>
    <xdr:to>
      <xdr:col>55</xdr:col>
      <xdr:colOff>50800</xdr:colOff>
      <xdr:row>78</xdr:row>
      <xdr:rowOff>68855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4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117132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100940</xdr:rowOff>
    </xdr:from>
    <xdr:to>
      <xdr:col>50</xdr:col>
      <xdr:colOff>165100</xdr:colOff>
      <xdr:row>78</xdr:row>
      <xdr:rowOff>31090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22217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39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80167</xdr:rowOff>
    </xdr:from>
    <xdr:to>
      <xdr:col>46</xdr:col>
      <xdr:colOff>38100</xdr:colOff>
      <xdr:row>78</xdr:row>
      <xdr:rowOff>10317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26844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164978</xdr:rowOff>
    </xdr:from>
    <xdr:to>
      <xdr:col>41</xdr:col>
      <xdr:colOff>101600</xdr:colOff>
      <xdr:row>78</xdr:row>
      <xdr:rowOff>95128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111655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3136</xdr:rowOff>
    </xdr:from>
    <xdr:to>
      <xdr:col>36</xdr:col>
      <xdr:colOff>165100</xdr:colOff>
      <xdr:row>78</xdr:row>
      <xdr:rowOff>104736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7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95863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6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51408</xdr:rowOff>
    </xdr:from>
    <xdr:to>
      <xdr:col>55</xdr:col>
      <xdr:colOff>0</xdr:colOff>
      <xdr:row>97</xdr:row>
      <xdr:rowOff>79367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682058"/>
          <a:ext cx="838200" cy="2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23052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7877</xdr:rowOff>
    </xdr:from>
    <xdr:to>
      <xdr:col>50</xdr:col>
      <xdr:colOff>114300</xdr:colOff>
      <xdr:row>97</xdr:row>
      <xdr:rowOff>51408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638527"/>
          <a:ext cx="889000" cy="4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144701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7877</xdr:rowOff>
    </xdr:from>
    <xdr:to>
      <xdr:col>45</xdr:col>
      <xdr:colOff>177800</xdr:colOff>
      <xdr:row>97</xdr:row>
      <xdr:rowOff>28657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638527"/>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152595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28657</xdr:rowOff>
    </xdr:from>
    <xdr:to>
      <xdr:col>41</xdr:col>
      <xdr:colOff>50800</xdr:colOff>
      <xdr:row>97</xdr:row>
      <xdr:rowOff>98885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659307"/>
          <a:ext cx="889000" cy="7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135137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28567</xdr:rowOff>
    </xdr:from>
    <xdr:to>
      <xdr:col>55</xdr:col>
      <xdr:colOff>50800</xdr:colOff>
      <xdr:row>97</xdr:row>
      <xdr:rowOff>130167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5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51444</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1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608</xdr:rowOff>
    </xdr:from>
    <xdr:to>
      <xdr:col>50</xdr:col>
      <xdr:colOff>165100</xdr:colOff>
      <xdr:row>97</xdr:row>
      <xdr:rowOff>102208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3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118735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640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128527</xdr:rowOff>
    </xdr:from>
    <xdr:to>
      <xdr:col>46</xdr:col>
      <xdr:colOff>38100</xdr:colOff>
      <xdr:row>97</xdr:row>
      <xdr:rowOff>58677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58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75204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50795" y="163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149307</xdr:rowOff>
    </xdr:from>
    <xdr:to>
      <xdr:col>41</xdr:col>
      <xdr:colOff>101600</xdr:colOff>
      <xdr:row>97</xdr:row>
      <xdr:rowOff>79457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95984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638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48085</xdr:rowOff>
    </xdr:from>
    <xdr:to>
      <xdr:col>36</xdr:col>
      <xdr:colOff>165100</xdr:colOff>
      <xdr:row>97</xdr:row>
      <xdr:rowOff>149685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166212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5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76988</xdr:rowOff>
    </xdr:from>
    <xdr:to>
      <xdr:col>85</xdr:col>
      <xdr:colOff>127000</xdr:colOff>
      <xdr:row>38</xdr:row>
      <xdr:rowOff>149644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92088"/>
          <a:ext cx="8382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20447</xdr:rowOff>
    </xdr:from>
    <xdr:to>
      <xdr:col>81</xdr:col>
      <xdr:colOff>50800</xdr:colOff>
      <xdr:row>38</xdr:row>
      <xdr:rowOff>76988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535547"/>
          <a:ext cx="889000" cy="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20447</xdr:rowOff>
    </xdr:from>
    <xdr:to>
      <xdr:col>76</xdr:col>
      <xdr:colOff>114300</xdr:colOff>
      <xdr:row>38</xdr:row>
      <xdr:rowOff>157740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535547"/>
          <a:ext cx="889000" cy="13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95733</xdr:rowOff>
    </xdr:from>
    <xdr:to>
      <xdr:col>71</xdr:col>
      <xdr:colOff>177800</xdr:colOff>
      <xdr:row>38</xdr:row>
      <xdr:rowOff>157740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10833"/>
          <a:ext cx="889000" cy="6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98844</xdr:rowOff>
    </xdr:from>
    <xdr:to>
      <xdr:col>85</xdr:col>
      <xdr:colOff>177800</xdr:colOff>
      <xdr:row>39</xdr:row>
      <xdr:rowOff>28994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77271</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9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26188</xdr:rowOff>
    </xdr:from>
    <xdr:to>
      <xdr:col>81</xdr:col>
      <xdr:colOff>101600</xdr:colOff>
      <xdr:row>38</xdr:row>
      <xdr:rowOff>127788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118915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141097</xdr:rowOff>
    </xdr:from>
    <xdr:to>
      <xdr:col>76</xdr:col>
      <xdr:colOff>165100</xdr:colOff>
      <xdr:row>38</xdr:row>
      <xdr:rowOff>71247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62374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7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106940</xdr:rowOff>
    </xdr:from>
    <xdr:to>
      <xdr:col>72</xdr:col>
      <xdr:colOff>38100</xdr:colOff>
      <xdr:row>39</xdr:row>
      <xdr:rowOff>37090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28217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1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44933</xdr:rowOff>
    </xdr:from>
    <xdr:to>
      <xdr:col>67</xdr:col>
      <xdr:colOff>101600</xdr:colOff>
      <xdr:row>38</xdr:row>
      <xdr:rowOff>146533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137660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5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161733</xdr:rowOff>
    </xdr:from>
    <xdr:to>
      <xdr:col>85</xdr:col>
      <xdr:colOff>127000</xdr:colOff>
      <xdr:row>55</xdr:row>
      <xdr:rowOff>167429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077133"/>
          <a:ext cx="838200" cy="52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167429</xdr:rowOff>
    </xdr:from>
    <xdr:to>
      <xdr:col>81</xdr:col>
      <xdr:colOff>50800</xdr:colOff>
      <xdr:row>56</xdr:row>
      <xdr:rowOff>11616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597179"/>
          <a:ext cx="889000" cy="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11616</xdr:rowOff>
    </xdr:from>
    <xdr:to>
      <xdr:col>76</xdr:col>
      <xdr:colOff>114300</xdr:colOff>
      <xdr:row>56</xdr:row>
      <xdr:rowOff>129066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612816"/>
          <a:ext cx="889000" cy="1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58424</xdr:rowOff>
    </xdr:from>
    <xdr:to>
      <xdr:col>71</xdr:col>
      <xdr:colOff>177800</xdr:colOff>
      <xdr:row>56</xdr:row>
      <xdr:rowOff>129066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659624"/>
          <a:ext cx="889000" cy="7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21534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110933</xdr:rowOff>
    </xdr:from>
    <xdr:to>
      <xdr:col>85</xdr:col>
      <xdr:colOff>177800</xdr:colOff>
      <xdr:row>53</xdr:row>
      <xdr:rowOff>41083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0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133810</xdr:rowOff>
    </xdr:from>
    <xdr:ext cx="599010"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887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116629</xdr:rowOff>
    </xdr:from>
    <xdr:to>
      <xdr:col>81</xdr:col>
      <xdr:colOff>101600</xdr:colOff>
      <xdr:row>56</xdr:row>
      <xdr:rowOff>46779</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5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63306</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181795" y="932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132266</xdr:rowOff>
    </xdr:from>
    <xdr:to>
      <xdr:col>76</xdr:col>
      <xdr:colOff>165100</xdr:colOff>
      <xdr:row>56</xdr:row>
      <xdr:rowOff>62416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56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78943</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933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78266</xdr:rowOff>
    </xdr:from>
    <xdr:to>
      <xdr:col>72</xdr:col>
      <xdr:colOff>38100</xdr:colOff>
      <xdr:row>57</xdr:row>
      <xdr:rowOff>8416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67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24943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7624</xdr:rowOff>
    </xdr:from>
    <xdr:to>
      <xdr:col>67</xdr:col>
      <xdr:colOff>101600</xdr:colOff>
      <xdr:row>56</xdr:row>
      <xdr:rowOff>109224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6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125751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114116</xdr:rowOff>
    </xdr:from>
    <xdr:to>
      <xdr:col>85</xdr:col>
      <xdr:colOff>127000</xdr:colOff>
      <xdr:row>78</xdr:row>
      <xdr:rowOff>139280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487216"/>
          <a:ext cx="838200" cy="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114116</xdr:rowOff>
    </xdr:from>
    <xdr:to>
      <xdr:col>81</xdr:col>
      <xdr:colOff>50800</xdr:colOff>
      <xdr:row>78</xdr:row>
      <xdr:rowOff>119935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487216"/>
          <a:ext cx="889000" cy="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119935</xdr:rowOff>
    </xdr:from>
    <xdr:to>
      <xdr:col>76</xdr:col>
      <xdr:colOff>114300</xdr:colOff>
      <xdr:row>78</xdr:row>
      <xdr:rowOff>136235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93035"/>
          <a:ext cx="8890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136235</xdr:rowOff>
    </xdr:from>
    <xdr:to>
      <xdr:col>71</xdr:col>
      <xdr:colOff>177800</xdr:colOff>
      <xdr:row>78</xdr:row>
      <xdr:rowOff>139681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509335"/>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88480</xdr:rowOff>
    </xdr:from>
    <xdr:to>
      <xdr:col>85</xdr:col>
      <xdr:colOff>177800</xdr:colOff>
      <xdr:row>79</xdr:row>
      <xdr:rowOff>18630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17228</xdr:rowOff>
    </xdr:from>
    <xdr:ext cx="313932"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63316</xdr:rowOff>
    </xdr:from>
    <xdr:to>
      <xdr:col>81</xdr:col>
      <xdr:colOff>101600</xdr:colOff>
      <xdr:row>78</xdr:row>
      <xdr:rowOff>164916</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3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156043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2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69135</xdr:rowOff>
    </xdr:from>
    <xdr:to>
      <xdr:col>76</xdr:col>
      <xdr:colOff>165100</xdr:colOff>
      <xdr:row>78</xdr:row>
      <xdr:rowOff>170735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161862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3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85435</xdr:rowOff>
    </xdr:from>
    <xdr:to>
      <xdr:col>72</xdr:col>
      <xdr:colOff>38100</xdr:colOff>
      <xdr:row>79</xdr:row>
      <xdr:rowOff>15585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6712</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551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88881</xdr:rowOff>
    </xdr:from>
    <xdr:to>
      <xdr:col>67</xdr:col>
      <xdr:colOff>101600</xdr:colOff>
      <xdr:row>79</xdr:row>
      <xdr:rowOff>19031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10158</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89650" y="13554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14943</xdr:rowOff>
    </xdr:from>
    <xdr:to>
      <xdr:col>85</xdr:col>
      <xdr:colOff>127000</xdr:colOff>
      <xdr:row>97</xdr:row>
      <xdr:rowOff>26479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645593"/>
          <a:ext cx="838200" cy="1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26479</xdr:rowOff>
    </xdr:from>
    <xdr:to>
      <xdr:col>81</xdr:col>
      <xdr:colOff>50800</xdr:colOff>
      <xdr:row>97</xdr:row>
      <xdr:rowOff>47222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657129"/>
          <a:ext cx="8890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153631</xdr:rowOff>
    </xdr:from>
    <xdr:to>
      <xdr:col>76</xdr:col>
      <xdr:colOff>114300</xdr:colOff>
      <xdr:row>97</xdr:row>
      <xdr:rowOff>47222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6612831"/>
          <a:ext cx="889000" cy="6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153631</xdr:rowOff>
    </xdr:from>
    <xdr:to>
      <xdr:col>71</xdr:col>
      <xdr:colOff>177800</xdr:colOff>
      <xdr:row>97</xdr:row>
      <xdr:rowOff>15222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12831"/>
          <a:ext cx="8890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135593</xdr:rowOff>
    </xdr:from>
    <xdr:to>
      <xdr:col>85</xdr:col>
      <xdr:colOff>177800</xdr:colOff>
      <xdr:row>97</xdr:row>
      <xdr:rowOff>65743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114020</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147129</xdr:rowOff>
    </xdr:from>
    <xdr:to>
      <xdr:col>81</xdr:col>
      <xdr:colOff>101600</xdr:colOff>
      <xdr:row>97</xdr:row>
      <xdr:rowOff>77279</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6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68406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167872</xdr:rowOff>
    </xdr:from>
    <xdr:to>
      <xdr:col>76</xdr:col>
      <xdr:colOff>165100</xdr:colOff>
      <xdr:row>97</xdr:row>
      <xdr:rowOff>98022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6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89149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7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102831</xdr:rowOff>
    </xdr:from>
    <xdr:to>
      <xdr:col>72</xdr:col>
      <xdr:colOff>38100</xdr:colOff>
      <xdr:row>97</xdr:row>
      <xdr:rowOff>32981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49508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135872</xdr:rowOff>
    </xdr:from>
    <xdr:to>
      <xdr:col>67</xdr:col>
      <xdr:colOff>101600</xdr:colOff>
      <xdr:row>97</xdr:row>
      <xdr:rowOff>66022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57149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教育費が</a:t>
          </a:r>
          <a:r>
            <a:rPr kumimoji="1" lang="ja-JP" altLang="en-US" sz="900" b="0" i="0" baseline="0">
              <a:solidFill>
                <a:schemeClr val="dk1"/>
              </a:solidFill>
              <a:effectLst/>
              <a:latin typeface="+mn-lt"/>
              <a:ea typeface="+mn-ea"/>
              <a:cs typeface="+mn-cs"/>
            </a:rPr>
            <a:t>前年比で大幅増の</a:t>
          </a:r>
          <a:r>
            <a:rPr kumimoji="1" lang="ja-JP" altLang="ja-JP" sz="900" b="0" i="0" baseline="0">
              <a:solidFill>
                <a:schemeClr val="dk1"/>
              </a:solidFill>
              <a:effectLst/>
              <a:latin typeface="+mn-lt"/>
              <a:ea typeface="+mn-ea"/>
              <a:cs typeface="+mn-cs"/>
            </a:rPr>
            <a:t>住民一人当たり</a:t>
          </a:r>
          <a:r>
            <a:rPr kumimoji="1" lang="en-US" altLang="ja-JP" sz="900" b="0" i="0" baseline="0">
              <a:solidFill>
                <a:schemeClr val="dk1"/>
              </a:solidFill>
              <a:effectLst/>
              <a:latin typeface="+mn-lt"/>
              <a:ea typeface="+mn-ea"/>
              <a:cs typeface="+mn-cs"/>
            </a:rPr>
            <a:t>220,181</a:t>
          </a:r>
          <a:r>
            <a:rPr kumimoji="1" lang="ja-JP" altLang="ja-JP" sz="900" b="0" i="0" baseline="0">
              <a:solidFill>
                <a:schemeClr val="dk1"/>
              </a:solidFill>
              <a:effectLst/>
              <a:latin typeface="+mn-lt"/>
              <a:ea typeface="+mn-ea"/>
              <a:cs typeface="+mn-cs"/>
            </a:rPr>
            <a:t>円となって</a:t>
          </a:r>
          <a:r>
            <a:rPr kumimoji="1" lang="ja-JP" altLang="en-US" sz="900" b="0" i="0" baseline="0">
              <a:solidFill>
                <a:schemeClr val="dk1"/>
              </a:solidFill>
              <a:effectLst/>
              <a:latin typeface="+mn-lt"/>
              <a:ea typeface="+mn-ea"/>
              <a:cs typeface="+mn-cs"/>
            </a:rPr>
            <a:t>いるが、整備最終年である社会教育施設整備事業費の増加</a:t>
          </a:r>
          <a:r>
            <a:rPr kumimoji="1" lang="ja-JP" altLang="ja-JP" sz="900" b="0" i="0" baseline="0">
              <a:solidFill>
                <a:schemeClr val="dk1"/>
              </a:solidFill>
              <a:effectLst/>
              <a:latin typeface="+mn-lt"/>
              <a:ea typeface="+mn-ea"/>
              <a:cs typeface="+mn-cs"/>
            </a:rPr>
            <a:t>、世界遺産登録推進経費及び文化財の公有化事業・保存修理事業費の増加、職員数の増による人件費が大きな要因となっている。なお、世界遺産拡張登録費用は増額となるものの、公有化事業については、今後減額となる予定である。</a:t>
          </a:r>
          <a:endParaRPr lang="ja-JP" altLang="ja-JP" sz="900">
            <a:effectLst/>
          </a:endParaRPr>
        </a:p>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総務費が前年比で大幅</a:t>
          </a:r>
          <a:r>
            <a:rPr kumimoji="1" lang="ja-JP" altLang="en-US" sz="900" b="0" i="0" baseline="0">
              <a:solidFill>
                <a:schemeClr val="dk1"/>
              </a:solidFill>
              <a:effectLst/>
              <a:latin typeface="+mn-lt"/>
              <a:ea typeface="+mn-ea"/>
              <a:cs typeface="+mn-cs"/>
            </a:rPr>
            <a:t>減</a:t>
          </a:r>
          <a:r>
            <a:rPr kumimoji="1" lang="ja-JP" altLang="ja-JP" sz="900" b="0" i="0" baseline="0">
              <a:solidFill>
                <a:schemeClr val="dk1"/>
              </a:solidFill>
              <a:effectLst/>
              <a:latin typeface="+mn-lt"/>
              <a:ea typeface="+mn-ea"/>
              <a:cs typeface="+mn-cs"/>
            </a:rPr>
            <a:t>の住民一人当たり</a:t>
          </a:r>
          <a:r>
            <a:rPr kumimoji="1" lang="en-US" altLang="ja-JP" sz="900" b="0" i="0" baseline="0">
              <a:solidFill>
                <a:schemeClr val="dk1"/>
              </a:solidFill>
              <a:effectLst/>
              <a:latin typeface="+mn-lt"/>
              <a:ea typeface="+mn-ea"/>
              <a:cs typeface="+mn-cs"/>
            </a:rPr>
            <a:t>114,254</a:t>
          </a:r>
          <a:r>
            <a:rPr kumimoji="1" lang="ja-JP" altLang="ja-JP" sz="900" b="0" i="0" baseline="0">
              <a:solidFill>
                <a:schemeClr val="dk1"/>
              </a:solidFill>
              <a:effectLst/>
              <a:latin typeface="+mn-lt"/>
              <a:ea typeface="+mn-ea"/>
              <a:cs typeface="+mn-cs"/>
            </a:rPr>
            <a:t>円となっているが、新型コロナ対策の各種事業（特別定額給付金給付事業等）</a:t>
          </a:r>
          <a:r>
            <a:rPr kumimoji="1" lang="ja-JP" altLang="en-US" sz="900" b="0" i="0" baseline="0">
              <a:solidFill>
                <a:schemeClr val="dk1"/>
              </a:solidFill>
              <a:effectLst/>
              <a:latin typeface="+mn-lt"/>
              <a:ea typeface="+mn-ea"/>
              <a:cs typeface="+mn-cs"/>
            </a:rPr>
            <a:t>の完了</a:t>
          </a:r>
          <a:r>
            <a:rPr kumimoji="1" lang="ja-JP" altLang="ja-JP" sz="900" b="0" i="0" baseline="0">
              <a:solidFill>
                <a:schemeClr val="dk1"/>
              </a:solidFill>
              <a:effectLst/>
              <a:latin typeface="+mn-lt"/>
              <a:ea typeface="+mn-ea"/>
              <a:cs typeface="+mn-cs"/>
            </a:rPr>
            <a:t>によるものである。　</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労働費が前年</a:t>
          </a:r>
          <a:r>
            <a:rPr kumimoji="1" lang="ja-JP" altLang="en-US" sz="900" b="0" i="0" baseline="0">
              <a:solidFill>
                <a:schemeClr val="dk1"/>
              </a:solidFill>
              <a:effectLst/>
              <a:latin typeface="+mn-lt"/>
              <a:ea typeface="+mn-ea"/>
              <a:cs typeface="+mn-cs"/>
            </a:rPr>
            <a:t>に続き大幅増の</a:t>
          </a:r>
          <a:r>
            <a:rPr kumimoji="1" lang="ja-JP" altLang="ja-JP" sz="900" b="0" i="0" baseline="0">
              <a:solidFill>
                <a:schemeClr val="dk1"/>
              </a:solidFill>
              <a:effectLst/>
              <a:latin typeface="+mn-lt"/>
              <a:ea typeface="+mn-ea"/>
              <a:cs typeface="+mn-cs"/>
            </a:rPr>
            <a:t>住民一人当たり</a:t>
          </a:r>
          <a:r>
            <a:rPr kumimoji="1" lang="en-US" altLang="ja-JP" sz="900" b="0" i="0" baseline="0">
              <a:solidFill>
                <a:schemeClr val="dk1"/>
              </a:solidFill>
              <a:effectLst/>
              <a:latin typeface="+mn-lt"/>
              <a:ea typeface="+mn-ea"/>
              <a:cs typeface="+mn-cs"/>
            </a:rPr>
            <a:t>1,525</a:t>
          </a:r>
          <a:r>
            <a:rPr kumimoji="1" lang="ja-JP" altLang="ja-JP" sz="900" b="0" i="0" baseline="0">
              <a:solidFill>
                <a:schemeClr val="dk1"/>
              </a:solidFill>
              <a:effectLst/>
              <a:latin typeface="+mn-lt"/>
              <a:ea typeface="+mn-ea"/>
              <a:cs typeface="+mn-cs"/>
            </a:rPr>
            <a:t>円となっているが、新型コロナ</a:t>
          </a:r>
          <a:r>
            <a:rPr kumimoji="1" lang="ja-JP" altLang="en-US" sz="900" b="0" i="0" baseline="0">
              <a:solidFill>
                <a:schemeClr val="dk1"/>
              </a:solidFill>
              <a:effectLst/>
              <a:latin typeface="+mn-lt"/>
              <a:ea typeface="+mn-ea"/>
              <a:cs typeface="+mn-cs"/>
            </a:rPr>
            <a:t>経済対策</a:t>
          </a:r>
          <a:r>
            <a:rPr kumimoji="1" lang="ja-JP" altLang="ja-JP" sz="900" b="0" i="0" baseline="0">
              <a:solidFill>
                <a:schemeClr val="dk1"/>
              </a:solidFill>
              <a:effectLst/>
              <a:latin typeface="+mn-lt"/>
              <a:ea typeface="+mn-ea"/>
              <a:cs typeface="+mn-cs"/>
            </a:rPr>
            <a:t>事業によるものである。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ja-JP" sz="900" b="0" i="0" baseline="0">
              <a:solidFill>
                <a:schemeClr val="dk1"/>
              </a:solidFill>
              <a:effectLst/>
              <a:latin typeface="+mn-lt"/>
              <a:ea typeface="+mn-ea"/>
              <a:cs typeface="+mn-cs"/>
            </a:rPr>
            <a:t>　土木費については、スマートインターチェンジ整備や周辺道路整備の事業費減少等により前年比</a:t>
          </a:r>
          <a:r>
            <a:rPr kumimoji="1" lang="en-US" altLang="ja-JP" sz="900" b="0" i="0" baseline="0">
              <a:solidFill>
                <a:schemeClr val="dk1"/>
              </a:solidFill>
              <a:effectLst/>
              <a:latin typeface="+mn-lt"/>
              <a:ea typeface="+mn-ea"/>
              <a:cs typeface="+mn-cs"/>
            </a:rPr>
            <a:t>12,231</a:t>
          </a:r>
          <a:r>
            <a:rPr kumimoji="1" lang="ja-JP" altLang="ja-JP" sz="900" b="0" i="0" baseline="0">
              <a:solidFill>
                <a:schemeClr val="dk1"/>
              </a:solidFill>
              <a:effectLst/>
              <a:latin typeface="+mn-lt"/>
              <a:ea typeface="+mn-ea"/>
              <a:cs typeface="+mn-cs"/>
            </a:rPr>
            <a:t>円減の</a:t>
          </a:r>
          <a:r>
            <a:rPr kumimoji="1" lang="en-US" altLang="ja-JP" sz="900" b="0" i="0" baseline="0">
              <a:solidFill>
                <a:schemeClr val="dk1"/>
              </a:solidFill>
              <a:effectLst/>
              <a:latin typeface="+mn-lt"/>
              <a:ea typeface="+mn-ea"/>
              <a:cs typeface="+mn-cs"/>
            </a:rPr>
            <a:t>101,392</a:t>
          </a:r>
          <a:r>
            <a:rPr kumimoji="1" lang="ja-JP" altLang="ja-JP" sz="900" b="0" i="0" baseline="0">
              <a:solidFill>
                <a:schemeClr val="dk1"/>
              </a:solidFill>
              <a:effectLst/>
              <a:latin typeface="+mn-lt"/>
              <a:ea typeface="+mn-ea"/>
              <a:cs typeface="+mn-cs"/>
            </a:rPr>
            <a:t>円となっている。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議会費が住民一人当たり</a:t>
          </a:r>
          <a:r>
            <a:rPr kumimoji="1" lang="en-US" altLang="ja-JP" sz="900" b="0" i="0" baseline="0">
              <a:solidFill>
                <a:schemeClr val="dk1"/>
              </a:solidFill>
              <a:effectLst/>
              <a:latin typeface="+mn-lt"/>
              <a:ea typeface="+mn-ea"/>
              <a:cs typeface="+mn-cs"/>
            </a:rPr>
            <a:t>10,514</a:t>
          </a:r>
          <a:r>
            <a:rPr kumimoji="1" lang="ja-JP" altLang="ja-JP" sz="900" b="0" i="0" baseline="0">
              <a:solidFill>
                <a:schemeClr val="dk1"/>
              </a:solidFill>
              <a:effectLst/>
              <a:latin typeface="+mn-lt"/>
              <a:ea typeface="+mn-ea"/>
              <a:cs typeface="+mn-cs"/>
            </a:rPr>
            <a:t>円と類似団体に比べ高くなっている</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人口減少</a:t>
          </a:r>
          <a:r>
            <a:rPr kumimoji="1" lang="ja-JP" altLang="ja-JP" sz="900" b="0" i="0" baseline="0">
              <a:solidFill>
                <a:schemeClr val="dk1"/>
              </a:solidFill>
              <a:effectLst/>
              <a:latin typeface="+mn-lt"/>
              <a:ea typeface="+mn-ea"/>
              <a:cs typeface="+mn-cs"/>
            </a:rPr>
            <a:t>が要因</a:t>
          </a:r>
          <a:r>
            <a:rPr kumimoji="1" lang="ja-JP" altLang="en-US" sz="900" b="0" i="0" baseline="0">
              <a:solidFill>
                <a:schemeClr val="dk1"/>
              </a:solidFill>
              <a:effectLst/>
              <a:latin typeface="+mn-lt"/>
              <a:ea typeface="+mn-ea"/>
              <a:cs typeface="+mn-cs"/>
            </a:rPr>
            <a:t>であ</a:t>
          </a:r>
          <a:r>
            <a:rPr kumimoji="1" lang="ja-JP" altLang="ja-JP" sz="900" b="0" i="0" baseline="0">
              <a:solidFill>
                <a:schemeClr val="dk1"/>
              </a:solidFill>
              <a:effectLst/>
              <a:latin typeface="+mn-lt"/>
              <a:ea typeface="+mn-ea"/>
              <a:cs typeface="+mn-cs"/>
            </a:rPr>
            <a:t>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それ以外の目的については、類似団体に比べ住民一人当たりの決算額は低い。</a:t>
          </a:r>
          <a:r>
            <a:rPr kumimoji="1" lang="ja-JP" altLang="en-US" sz="900" b="0" i="0" baseline="0">
              <a:solidFill>
                <a:schemeClr val="dk1"/>
              </a:solidFill>
              <a:effectLst/>
              <a:latin typeface="+mn-lt"/>
              <a:ea typeface="+mn-ea"/>
              <a:cs typeface="+mn-cs"/>
            </a:rPr>
            <a:t>なお、民生費及び衛生費の金額増は新型コロナ対策の</a:t>
          </a:r>
          <a:r>
            <a:rPr kumimoji="1" lang="ja-JP" altLang="ja-JP" sz="900" b="0" i="0" baseline="0">
              <a:solidFill>
                <a:schemeClr val="dk1"/>
              </a:solidFill>
              <a:effectLst/>
              <a:latin typeface="+mn-lt"/>
              <a:ea typeface="+mn-ea"/>
              <a:cs typeface="+mn-cs"/>
            </a:rPr>
            <a:t>各種事業（子育て世帯への臨時特別給付金等）</a:t>
          </a:r>
          <a:r>
            <a:rPr kumimoji="1" lang="ja-JP" altLang="en-US" sz="900" b="0" i="0" baseline="0">
              <a:solidFill>
                <a:schemeClr val="dk1"/>
              </a:solidFill>
              <a:effectLst/>
              <a:latin typeface="+mn-lt"/>
              <a:ea typeface="+mn-ea"/>
              <a:cs typeface="+mn-cs"/>
            </a:rPr>
            <a:t>やワクチン接種事業が要因である。</a:t>
          </a:r>
          <a:endParaRPr lang="ja-JP" altLang="ja-JP" sz="9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00" b="0" i="0" baseline="0">
              <a:solidFill>
                <a:schemeClr val="dk1"/>
              </a:solidFill>
              <a:effectLst/>
              <a:latin typeface="+mn-lt"/>
              <a:ea typeface="+mn-ea"/>
              <a:cs typeface="+mn-cs"/>
            </a:rPr>
            <a:t>　財政調整基金は、適切な財源の確保と歳出の精査により取り崩しを回避し、平成</a:t>
          </a:r>
          <a:r>
            <a:rPr kumimoji="1" lang="en-US" altLang="ja-JP" sz="800" b="0" i="0" baseline="0">
              <a:solidFill>
                <a:schemeClr val="dk1"/>
              </a:solidFill>
              <a:effectLst/>
              <a:latin typeface="+mn-lt"/>
              <a:ea typeface="+mn-ea"/>
              <a:cs typeface="+mn-cs"/>
            </a:rPr>
            <a:t>23</a:t>
          </a:r>
          <a:r>
            <a:rPr kumimoji="1" lang="ja-JP" altLang="ja-JP" sz="800" b="0" i="0" baseline="0">
              <a:solidFill>
                <a:schemeClr val="dk1"/>
              </a:solidFill>
              <a:effectLst/>
              <a:latin typeface="+mn-lt"/>
              <a:ea typeface="+mn-ea"/>
              <a:cs typeface="+mn-cs"/>
            </a:rPr>
            <a:t>年度から毎年度決算余剰金の積立により増加してきたが、平成</a:t>
          </a:r>
          <a:r>
            <a:rPr kumimoji="1" lang="en-US" altLang="ja-JP" sz="800" b="0" i="0" baseline="0">
              <a:solidFill>
                <a:schemeClr val="dk1"/>
              </a:solidFill>
              <a:effectLst/>
              <a:latin typeface="+mn-lt"/>
              <a:ea typeface="+mn-ea"/>
              <a:cs typeface="+mn-cs"/>
            </a:rPr>
            <a:t>30</a:t>
          </a:r>
          <a:r>
            <a:rPr kumimoji="1" lang="ja-JP" altLang="ja-JP" sz="800" b="0" i="0" baseline="0">
              <a:solidFill>
                <a:schemeClr val="dk1"/>
              </a:solidFill>
              <a:effectLst/>
              <a:latin typeface="+mn-lt"/>
              <a:ea typeface="+mn-ea"/>
              <a:cs typeface="+mn-cs"/>
            </a:rPr>
            <a:t>年度から令和</a:t>
          </a:r>
          <a:r>
            <a:rPr kumimoji="1" lang="en-US" altLang="ja-JP" sz="800" b="0" i="0" baseline="0">
              <a:solidFill>
                <a:schemeClr val="dk1"/>
              </a:solidFill>
              <a:effectLst/>
              <a:latin typeface="+mn-lt"/>
              <a:ea typeface="+mn-ea"/>
              <a:cs typeface="+mn-cs"/>
            </a:rPr>
            <a:t>2</a:t>
          </a:r>
          <a:r>
            <a:rPr kumimoji="1" lang="ja-JP" altLang="ja-JP" sz="800" b="0" i="0" baseline="0">
              <a:solidFill>
                <a:schemeClr val="dk1"/>
              </a:solidFill>
              <a:effectLst/>
              <a:latin typeface="+mn-lt"/>
              <a:ea typeface="+mn-ea"/>
              <a:cs typeface="+mn-cs"/>
            </a:rPr>
            <a:t>年度は平泉スマートインターチェンジ整備事業及び関連道路改良事業等の大型事業の本格化に対応するため基金の取り崩しを行ったこと</a:t>
          </a:r>
          <a:r>
            <a:rPr kumimoji="1" lang="ja-JP" altLang="en-US" sz="800" b="0" i="0" baseline="0">
              <a:solidFill>
                <a:schemeClr val="dk1"/>
              </a:solidFill>
              <a:effectLst/>
              <a:latin typeface="+mn-lt"/>
              <a:ea typeface="+mn-ea"/>
              <a:cs typeface="+mn-cs"/>
            </a:rPr>
            <a:t>、令和</a:t>
          </a:r>
          <a:r>
            <a:rPr kumimoji="1" lang="en-US" altLang="ja-JP" sz="800" b="0" i="0" baseline="0">
              <a:solidFill>
                <a:schemeClr val="dk1"/>
              </a:solidFill>
              <a:effectLst/>
              <a:latin typeface="+mn-lt"/>
              <a:ea typeface="+mn-ea"/>
              <a:cs typeface="+mn-cs"/>
            </a:rPr>
            <a:t>3</a:t>
          </a:r>
          <a:r>
            <a:rPr kumimoji="1" lang="ja-JP" altLang="en-US" sz="800" b="0" i="0" baseline="0">
              <a:solidFill>
                <a:schemeClr val="dk1"/>
              </a:solidFill>
              <a:effectLst/>
              <a:latin typeface="+mn-lt"/>
              <a:ea typeface="+mn-ea"/>
              <a:cs typeface="+mn-cs"/>
            </a:rPr>
            <a:t>年度は取り崩しを回避し積立できたこと</a:t>
          </a:r>
          <a:r>
            <a:rPr kumimoji="1" lang="ja-JP" altLang="ja-JP" sz="800" b="0" i="0" baseline="0">
              <a:solidFill>
                <a:schemeClr val="dk1"/>
              </a:solidFill>
              <a:effectLst/>
              <a:latin typeface="+mn-lt"/>
              <a:ea typeface="+mn-ea"/>
              <a:cs typeface="+mn-cs"/>
            </a:rPr>
            <a:t>から、標準財政規模比は対前年度比</a:t>
          </a:r>
          <a:r>
            <a:rPr kumimoji="1" lang="en-US" altLang="ja-JP" sz="800" b="0" i="0" baseline="0">
              <a:solidFill>
                <a:schemeClr val="dk1"/>
              </a:solidFill>
              <a:effectLst/>
              <a:latin typeface="+mn-lt"/>
              <a:ea typeface="+mn-ea"/>
              <a:cs typeface="+mn-cs"/>
            </a:rPr>
            <a:t>0.06</a:t>
          </a:r>
          <a:r>
            <a:rPr kumimoji="1" lang="ja-JP" altLang="ja-JP" sz="800" b="0" i="0" baseline="0">
              <a:solidFill>
                <a:schemeClr val="dk1"/>
              </a:solidFill>
              <a:effectLst/>
              <a:latin typeface="+mn-lt"/>
              <a:ea typeface="+mn-ea"/>
              <a:cs typeface="+mn-cs"/>
            </a:rPr>
            <a:t>ポイント減の</a:t>
          </a:r>
          <a:r>
            <a:rPr kumimoji="1" lang="en-US" altLang="ja-JP" sz="800" b="0" i="0" baseline="0">
              <a:solidFill>
                <a:schemeClr val="dk1"/>
              </a:solidFill>
              <a:effectLst/>
              <a:latin typeface="+mn-lt"/>
              <a:ea typeface="+mn-ea"/>
              <a:cs typeface="+mn-cs"/>
            </a:rPr>
            <a:t>36.38</a:t>
          </a:r>
          <a:r>
            <a:rPr kumimoji="1" lang="ja-JP" altLang="ja-JP" sz="800" b="0" i="0" baseline="0">
              <a:solidFill>
                <a:schemeClr val="dk1"/>
              </a:solidFill>
              <a:effectLst/>
              <a:latin typeface="+mn-lt"/>
              <a:ea typeface="+mn-ea"/>
              <a:cs typeface="+mn-cs"/>
            </a:rPr>
            <a:t>％となっている。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実質収支額については、令和</a:t>
          </a:r>
          <a:r>
            <a:rPr kumimoji="1" lang="en-US" altLang="ja-JP" sz="800" b="0" i="0" baseline="0">
              <a:solidFill>
                <a:schemeClr val="dk1"/>
              </a:solidFill>
              <a:effectLst/>
              <a:latin typeface="+mn-lt"/>
              <a:ea typeface="+mn-ea"/>
              <a:cs typeface="+mn-cs"/>
            </a:rPr>
            <a:t>3</a:t>
          </a:r>
          <a:r>
            <a:rPr kumimoji="1" lang="ja-JP" altLang="ja-JP" sz="800" b="0" i="0" baseline="0">
              <a:solidFill>
                <a:schemeClr val="dk1"/>
              </a:solidFill>
              <a:effectLst/>
              <a:latin typeface="+mn-lt"/>
              <a:ea typeface="+mn-ea"/>
              <a:cs typeface="+mn-cs"/>
            </a:rPr>
            <a:t>年度は対前年度比</a:t>
          </a:r>
          <a:r>
            <a:rPr kumimoji="1" lang="en-US" altLang="ja-JP" sz="800" b="0" i="0" baseline="0">
              <a:solidFill>
                <a:schemeClr val="dk1"/>
              </a:solidFill>
              <a:effectLst/>
              <a:latin typeface="+mn-lt"/>
              <a:ea typeface="+mn-ea"/>
              <a:cs typeface="+mn-cs"/>
            </a:rPr>
            <a:t>1.08</a:t>
          </a:r>
          <a:r>
            <a:rPr kumimoji="1" lang="ja-JP" altLang="ja-JP" sz="800" b="0" i="0" baseline="0">
              <a:solidFill>
                <a:schemeClr val="dk1"/>
              </a:solidFill>
              <a:effectLst/>
              <a:latin typeface="+mn-lt"/>
              <a:ea typeface="+mn-ea"/>
              <a:cs typeface="+mn-cs"/>
            </a:rPr>
            <a:t>ポイント</a:t>
          </a:r>
          <a:r>
            <a:rPr kumimoji="1" lang="ja-JP" altLang="en-US" sz="800" b="0" i="0" baseline="0">
              <a:solidFill>
                <a:schemeClr val="dk1"/>
              </a:solidFill>
              <a:effectLst/>
              <a:latin typeface="+mn-lt"/>
              <a:ea typeface="+mn-ea"/>
              <a:cs typeface="+mn-cs"/>
            </a:rPr>
            <a:t>増</a:t>
          </a:r>
          <a:r>
            <a:rPr kumimoji="1" lang="ja-JP" altLang="ja-JP" sz="800" b="0" i="0" baseline="0">
              <a:solidFill>
                <a:schemeClr val="dk1"/>
              </a:solidFill>
              <a:effectLst/>
              <a:latin typeface="+mn-lt"/>
              <a:ea typeface="+mn-ea"/>
              <a:cs typeface="+mn-cs"/>
            </a:rPr>
            <a:t>の</a:t>
          </a:r>
          <a:r>
            <a:rPr kumimoji="1" lang="en-US" altLang="ja-JP" sz="800" b="0" i="0" baseline="0">
              <a:solidFill>
                <a:schemeClr val="dk1"/>
              </a:solidFill>
              <a:effectLst/>
              <a:latin typeface="+mn-lt"/>
              <a:ea typeface="+mn-ea"/>
              <a:cs typeface="+mn-cs"/>
            </a:rPr>
            <a:t>5.57</a:t>
          </a:r>
          <a:r>
            <a:rPr kumimoji="1" lang="ja-JP" altLang="ja-JP" sz="800" b="0" i="0" baseline="0">
              <a:solidFill>
                <a:schemeClr val="dk1"/>
              </a:solidFill>
              <a:effectLst/>
              <a:latin typeface="+mn-lt"/>
              <a:ea typeface="+mn-ea"/>
              <a:cs typeface="+mn-cs"/>
            </a:rPr>
            <a:t>％であり、適正範囲（</a:t>
          </a:r>
          <a:r>
            <a:rPr kumimoji="1" lang="en-US" altLang="ja-JP" sz="800" b="0" i="0" baseline="0">
              <a:solidFill>
                <a:schemeClr val="dk1"/>
              </a:solidFill>
              <a:effectLst/>
              <a:latin typeface="+mn-lt"/>
              <a:ea typeface="+mn-ea"/>
              <a:cs typeface="+mn-cs"/>
            </a:rPr>
            <a:t>3</a:t>
          </a:r>
          <a:r>
            <a:rPr kumimoji="1" lang="ja-JP" altLang="ja-JP" sz="800" b="0" i="0" baseline="0">
              <a:solidFill>
                <a:schemeClr val="dk1"/>
              </a:solidFill>
              <a:effectLst/>
              <a:latin typeface="+mn-lt"/>
              <a:ea typeface="+mn-ea"/>
              <a:cs typeface="+mn-cs"/>
            </a:rPr>
            <a:t>～</a:t>
          </a:r>
          <a:r>
            <a:rPr kumimoji="1" lang="en-US" altLang="ja-JP" sz="800" b="0" i="0" baseline="0">
              <a:solidFill>
                <a:schemeClr val="dk1"/>
              </a:solidFill>
              <a:effectLst/>
              <a:latin typeface="+mn-lt"/>
              <a:ea typeface="+mn-ea"/>
              <a:cs typeface="+mn-cs"/>
            </a:rPr>
            <a:t>5</a:t>
          </a:r>
          <a:r>
            <a:rPr kumimoji="1" lang="ja-JP" altLang="ja-JP" sz="800" b="0" i="0" baseline="0">
              <a:solidFill>
                <a:schemeClr val="dk1"/>
              </a:solidFill>
              <a:effectLst/>
              <a:latin typeface="+mn-lt"/>
              <a:ea typeface="+mn-ea"/>
              <a:cs typeface="+mn-cs"/>
            </a:rPr>
            <a:t>％）で概ね推移している。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実質単年度収支は、前年度から</a:t>
          </a:r>
          <a:r>
            <a:rPr kumimoji="1" lang="en-US" altLang="ja-JP" sz="800" b="0" i="0" baseline="0">
              <a:solidFill>
                <a:schemeClr val="dk1"/>
              </a:solidFill>
              <a:effectLst/>
              <a:latin typeface="+mn-lt"/>
              <a:ea typeface="+mn-ea"/>
              <a:cs typeface="+mn-cs"/>
            </a:rPr>
            <a:t>3.58</a:t>
          </a:r>
          <a:r>
            <a:rPr kumimoji="1" lang="ja-JP" altLang="ja-JP" sz="800" b="0" i="0" baseline="0">
              <a:solidFill>
                <a:schemeClr val="dk1"/>
              </a:solidFill>
              <a:effectLst/>
              <a:latin typeface="+mn-lt"/>
              <a:ea typeface="+mn-ea"/>
              <a:cs typeface="+mn-cs"/>
            </a:rPr>
            <a:t>ポイント増の</a:t>
          </a:r>
          <a:r>
            <a:rPr kumimoji="1" lang="en-US" altLang="ja-JP" sz="800" b="0" i="0" baseline="0">
              <a:solidFill>
                <a:schemeClr val="dk1"/>
              </a:solidFill>
              <a:effectLst/>
              <a:latin typeface="+mn-lt"/>
              <a:ea typeface="+mn-ea"/>
              <a:cs typeface="+mn-cs"/>
            </a:rPr>
            <a:t>3.57</a:t>
          </a:r>
          <a:r>
            <a:rPr kumimoji="1" lang="ja-JP" altLang="ja-JP" sz="800" b="0" i="0" baseline="0">
              <a:solidFill>
                <a:schemeClr val="dk1"/>
              </a:solidFill>
              <a:effectLst/>
              <a:latin typeface="+mn-lt"/>
              <a:ea typeface="+mn-ea"/>
              <a:cs typeface="+mn-cs"/>
            </a:rPr>
            <a:t>％となっているが、これは、平泉スマートインターチェンジ整備事業及び関連道路改良事業等の事業費減少</a:t>
          </a:r>
          <a:r>
            <a:rPr kumimoji="1" lang="ja-JP" altLang="en-US" sz="800" b="0" i="0" baseline="0">
              <a:solidFill>
                <a:schemeClr val="dk1"/>
              </a:solidFill>
              <a:effectLst/>
              <a:latin typeface="+mn-lt"/>
              <a:ea typeface="+mn-ea"/>
              <a:cs typeface="+mn-cs"/>
            </a:rPr>
            <a:t>など</a:t>
          </a:r>
          <a:r>
            <a:rPr kumimoji="1" lang="ja-JP" altLang="ja-JP" sz="800" b="0" i="0" baseline="0">
              <a:solidFill>
                <a:schemeClr val="dk1"/>
              </a:solidFill>
              <a:effectLst/>
              <a:latin typeface="+mn-lt"/>
              <a:ea typeface="+mn-ea"/>
              <a:cs typeface="+mn-cs"/>
            </a:rPr>
            <a:t>により基金の取り崩しが抑えられたためである。</a:t>
          </a:r>
          <a:endParaRPr lang="ja-JP" altLang="ja-JP" sz="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○水道会計・・・</a:t>
          </a:r>
          <a:r>
            <a:rPr kumimoji="1" lang="en-US" altLang="ja-JP" sz="900" b="0" i="0" baseline="0">
              <a:solidFill>
                <a:schemeClr val="dk1"/>
              </a:solidFill>
              <a:effectLst/>
              <a:latin typeface="+mn-lt"/>
              <a:ea typeface="+mn-ea"/>
              <a:cs typeface="+mn-cs"/>
            </a:rPr>
            <a:t>H27</a:t>
          </a:r>
          <a:r>
            <a:rPr kumimoji="1" lang="ja-JP" altLang="ja-JP" sz="900" b="0" i="0" baseline="0">
              <a:solidFill>
                <a:schemeClr val="dk1"/>
              </a:solidFill>
              <a:effectLst/>
              <a:latin typeface="+mn-lt"/>
              <a:ea typeface="+mn-ea"/>
              <a:cs typeface="+mn-cs"/>
            </a:rPr>
            <a:t>年度使用料の平均改定率</a:t>
          </a:r>
          <a:r>
            <a:rPr kumimoji="1" lang="en-US" altLang="ja-JP" sz="900" b="0" i="0" baseline="0">
              <a:solidFill>
                <a:schemeClr val="dk1"/>
              </a:solidFill>
              <a:effectLst/>
              <a:latin typeface="+mn-lt"/>
              <a:ea typeface="+mn-ea"/>
              <a:cs typeface="+mn-cs"/>
            </a:rPr>
            <a:t>9.18</a:t>
          </a:r>
          <a:r>
            <a:rPr kumimoji="1" lang="ja-JP" altLang="ja-JP" sz="900" b="0" i="0" baseline="0">
              <a:solidFill>
                <a:schemeClr val="dk1"/>
              </a:solidFill>
              <a:effectLst/>
              <a:latin typeface="+mn-lt"/>
              <a:ea typeface="+mn-ea"/>
              <a:cs typeface="+mn-cs"/>
            </a:rPr>
            <a:t>％引き上げを行い、</a:t>
          </a:r>
          <a:r>
            <a:rPr kumimoji="1" lang="en-US" altLang="ja-JP" sz="900" b="0" i="0" baseline="0">
              <a:solidFill>
                <a:schemeClr val="dk1"/>
              </a:solidFill>
              <a:effectLst/>
              <a:latin typeface="+mn-lt"/>
              <a:ea typeface="+mn-ea"/>
              <a:cs typeface="+mn-cs"/>
            </a:rPr>
            <a:t>H27</a:t>
          </a:r>
          <a:r>
            <a:rPr kumimoji="1" lang="ja-JP" altLang="ja-JP" sz="900" b="0" i="0" baseline="0">
              <a:solidFill>
                <a:schemeClr val="dk1"/>
              </a:solidFill>
              <a:effectLst/>
              <a:latin typeface="+mn-lt"/>
              <a:ea typeface="+mn-ea"/>
              <a:cs typeface="+mn-cs"/>
            </a:rPr>
            <a:t>年度では</a:t>
          </a:r>
          <a:r>
            <a:rPr kumimoji="1" lang="en-US" altLang="ja-JP" sz="900" b="0" i="0" baseline="0">
              <a:solidFill>
                <a:schemeClr val="dk1"/>
              </a:solidFill>
              <a:effectLst/>
              <a:latin typeface="+mn-lt"/>
              <a:ea typeface="+mn-ea"/>
              <a:cs typeface="+mn-cs"/>
            </a:rPr>
            <a:t>9.34%</a:t>
          </a:r>
          <a:r>
            <a:rPr kumimoji="1" lang="ja-JP" altLang="ja-JP" sz="900" b="0" i="0" baseline="0">
              <a:solidFill>
                <a:schemeClr val="dk1"/>
              </a:solidFill>
              <a:effectLst/>
              <a:latin typeface="+mn-lt"/>
              <a:ea typeface="+mn-ea"/>
              <a:cs typeface="+mn-cs"/>
            </a:rPr>
            <a:t>まで上昇し、</a:t>
          </a:r>
          <a:r>
            <a:rPr kumimoji="1" lang="en-US" altLang="ja-JP" sz="900" b="0" i="0" baseline="0">
              <a:solidFill>
                <a:schemeClr val="dk1"/>
              </a:solidFill>
              <a:effectLst/>
              <a:latin typeface="+mn-lt"/>
              <a:ea typeface="+mn-ea"/>
              <a:cs typeface="+mn-cs"/>
            </a:rPr>
            <a:t>H30</a:t>
          </a:r>
          <a:r>
            <a:rPr kumimoji="1" lang="ja-JP" altLang="ja-JP" sz="900" b="0" i="0" baseline="0">
              <a:solidFill>
                <a:schemeClr val="dk1"/>
              </a:solidFill>
              <a:effectLst/>
              <a:latin typeface="+mn-lt"/>
              <a:ea typeface="+mn-ea"/>
              <a:cs typeface="+mn-cs"/>
            </a:rPr>
            <a:t>年度は簡易水道事業の統合に伴い</a:t>
          </a:r>
          <a:r>
            <a:rPr kumimoji="1" lang="en-US" altLang="ja-JP" sz="900" b="0" i="0" baseline="0">
              <a:solidFill>
                <a:schemeClr val="dk1"/>
              </a:solidFill>
              <a:effectLst/>
              <a:latin typeface="+mn-lt"/>
              <a:ea typeface="+mn-ea"/>
              <a:cs typeface="+mn-cs"/>
            </a:rPr>
            <a:t>11.68</a:t>
          </a:r>
          <a:r>
            <a:rPr kumimoji="1" lang="ja-JP" altLang="ja-JP" sz="900" b="0" i="0" baseline="0">
              <a:solidFill>
                <a:schemeClr val="dk1"/>
              </a:solidFill>
              <a:effectLst/>
              <a:latin typeface="+mn-lt"/>
              <a:ea typeface="+mn-ea"/>
              <a:cs typeface="+mn-cs"/>
            </a:rPr>
            <a:t>％に上昇、</a:t>
          </a:r>
          <a:r>
            <a:rPr kumimoji="1" lang="en-US" altLang="ja-JP" sz="900" b="0" i="0" baseline="0">
              <a:solidFill>
                <a:schemeClr val="dk1"/>
              </a:solidFill>
              <a:effectLst/>
              <a:latin typeface="+mn-lt"/>
              <a:ea typeface="+mn-ea"/>
              <a:cs typeface="+mn-cs"/>
            </a:rPr>
            <a:t>R3</a:t>
          </a:r>
          <a:r>
            <a:rPr kumimoji="1" lang="ja-JP" altLang="ja-JP" sz="900" b="0" i="0" baseline="0">
              <a:solidFill>
                <a:schemeClr val="dk1"/>
              </a:solidFill>
              <a:effectLst/>
              <a:latin typeface="+mn-lt"/>
              <a:ea typeface="+mn-ea"/>
              <a:cs typeface="+mn-cs"/>
            </a:rPr>
            <a:t>年度は統合</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年目で</a:t>
          </a:r>
          <a:r>
            <a:rPr kumimoji="1" lang="en-US" altLang="ja-JP" sz="900" b="0" i="0" baseline="0">
              <a:solidFill>
                <a:schemeClr val="dk1"/>
              </a:solidFill>
              <a:effectLst/>
              <a:latin typeface="+mn-lt"/>
              <a:ea typeface="+mn-ea"/>
              <a:cs typeface="+mn-cs"/>
            </a:rPr>
            <a:t>12.13</a:t>
          </a:r>
          <a:r>
            <a:rPr kumimoji="1" lang="ja-JP" altLang="ja-JP" sz="900" b="0" i="0" baseline="0">
              <a:solidFill>
                <a:schemeClr val="dk1"/>
              </a:solidFill>
              <a:effectLst/>
              <a:latin typeface="+mn-lt"/>
              <a:ea typeface="+mn-ea"/>
              <a:cs typeface="+mn-cs"/>
            </a:rPr>
            <a:t>％となった。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○一般会計・・・</a:t>
          </a:r>
          <a:r>
            <a:rPr kumimoji="1" lang="en-US" altLang="ja-JP" sz="900" b="0" i="0" baseline="0">
              <a:solidFill>
                <a:schemeClr val="dk1"/>
              </a:solidFill>
              <a:effectLst/>
              <a:latin typeface="+mn-lt"/>
              <a:ea typeface="+mn-ea"/>
              <a:cs typeface="+mn-cs"/>
            </a:rPr>
            <a:t>H23</a:t>
          </a:r>
          <a:r>
            <a:rPr kumimoji="1" lang="ja-JP" altLang="ja-JP" sz="900" b="0" i="0" baseline="0">
              <a:solidFill>
                <a:schemeClr val="dk1"/>
              </a:solidFill>
              <a:effectLst/>
              <a:latin typeface="+mn-lt"/>
              <a:ea typeface="+mn-ea"/>
              <a:cs typeface="+mn-cs"/>
            </a:rPr>
            <a:t>年度は東日本大震災の影響による</a:t>
          </a:r>
          <a:r>
            <a:rPr kumimoji="1" lang="en-US" altLang="ja-JP" sz="900" b="0" i="0" baseline="0">
              <a:solidFill>
                <a:schemeClr val="dk1"/>
              </a:solidFill>
              <a:effectLst/>
              <a:latin typeface="+mn-lt"/>
              <a:ea typeface="+mn-ea"/>
              <a:cs typeface="+mn-cs"/>
            </a:rPr>
            <a:t>3.57</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R3</a:t>
          </a:r>
          <a:r>
            <a:rPr kumimoji="1" lang="ja-JP" altLang="ja-JP" sz="900" b="0" i="0" baseline="0">
              <a:solidFill>
                <a:schemeClr val="dk1"/>
              </a:solidFill>
              <a:effectLst/>
              <a:latin typeface="+mn-lt"/>
              <a:ea typeface="+mn-ea"/>
              <a:cs typeface="+mn-cs"/>
            </a:rPr>
            <a:t>年度は</a:t>
          </a:r>
          <a:r>
            <a:rPr kumimoji="1" lang="en-US" altLang="ja-JP" sz="900" b="0" i="0" baseline="0">
              <a:solidFill>
                <a:schemeClr val="dk1"/>
              </a:solidFill>
              <a:effectLst/>
              <a:latin typeface="+mn-lt"/>
              <a:ea typeface="+mn-ea"/>
              <a:cs typeface="+mn-cs"/>
            </a:rPr>
            <a:t>5.51</a:t>
          </a:r>
          <a:r>
            <a:rPr kumimoji="1" lang="ja-JP" altLang="ja-JP" sz="900" b="0" i="0" baseline="0">
              <a:solidFill>
                <a:schemeClr val="dk1"/>
              </a:solidFill>
              <a:effectLst/>
              <a:latin typeface="+mn-lt"/>
              <a:ea typeface="+mn-ea"/>
              <a:cs typeface="+mn-cs"/>
            </a:rPr>
            <a:t>％となっている。</a:t>
          </a:r>
          <a:endParaRPr lang="ja-JP" altLang="ja-JP" sz="1050">
            <a:effectLst/>
          </a:endParaRPr>
        </a:p>
        <a:p>
          <a:pPr rtl="0" eaLnBrk="1" fontAlgn="auto" latinLnBrk="0" hangingPunct="1"/>
          <a:r>
            <a:rPr kumimoji="1" lang="ja-JP" altLang="ja-JP" sz="900" b="0" i="0" baseline="0">
              <a:solidFill>
                <a:schemeClr val="dk1"/>
              </a:solidFill>
              <a:effectLst/>
              <a:latin typeface="+mn-lt"/>
              <a:ea typeface="+mn-ea"/>
              <a:cs typeface="+mn-cs"/>
            </a:rPr>
            <a:t>○国民健康保険特別会計・・・</a:t>
          </a:r>
          <a:r>
            <a:rPr kumimoji="1" lang="en-US" altLang="ja-JP" sz="900" b="0" i="0" baseline="0">
              <a:solidFill>
                <a:schemeClr val="dk1"/>
              </a:solidFill>
              <a:effectLst/>
              <a:latin typeface="+mn-lt"/>
              <a:ea typeface="+mn-ea"/>
              <a:cs typeface="+mn-cs"/>
            </a:rPr>
            <a:t>H24</a:t>
          </a:r>
          <a:r>
            <a:rPr kumimoji="1" lang="ja-JP" altLang="ja-JP" sz="900" b="0" i="0" baseline="0">
              <a:solidFill>
                <a:schemeClr val="dk1"/>
              </a:solidFill>
              <a:effectLst/>
              <a:latin typeface="+mn-lt"/>
              <a:ea typeface="+mn-ea"/>
              <a:cs typeface="+mn-cs"/>
            </a:rPr>
            <a:t>年度は</a:t>
          </a:r>
          <a:r>
            <a:rPr lang="ja-JP" altLang="ja-JP" sz="900" b="0" i="0" baseline="0">
              <a:solidFill>
                <a:schemeClr val="dk1"/>
              </a:solidFill>
              <a:effectLst/>
              <a:latin typeface="+mn-lt"/>
              <a:ea typeface="+mn-ea"/>
              <a:cs typeface="+mn-cs"/>
            </a:rPr>
            <a:t>△</a:t>
          </a:r>
          <a:r>
            <a:rPr lang="en-US" altLang="ja-JP" sz="900" b="0" i="0" baseline="0">
              <a:solidFill>
                <a:schemeClr val="dk1"/>
              </a:solidFill>
              <a:effectLst/>
              <a:latin typeface="+mn-lt"/>
              <a:ea typeface="+mn-ea"/>
              <a:cs typeface="+mn-cs"/>
            </a:rPr>
            <a:t>0.08%</a:t>
          </a:r>
          <a:r>
            <a:rPr lang="ja-JP" altLang="ja-JP" sz="900" b="0" i="0" baseline="0">
              <a:solidFill>
                <a:schemeClr val="dk1"/>
              </a:solidFill>
              <a:effectLst/>
              <a:latin typeface="+mn-lt"/>
              <a:ea typeface="+mn-ea"/>
              <a:cs typeface="+mn-cs"/>
            </a:rPr>
            <a:t>と赤字になり、翌年度からの繰上充用金で補てんしたが、</a:t>
          </a:r>
          <a:r>
            <a:rPr lang="en-US" altLang="ja-JP" sz="900" b="0" i="0" baseline="0">
              <a:solidFill>
                <a:schemeClr val="dk1"/>
              </a:solidFill>
              <a:effectLst/>
              <a:latin typeface="+mn-lt"/>
              <a:ea typeface="+mn-ea"/>
              <a:cs typeface="+mn-cs"/>
            </a:rPr>
            <a:t>H25</a:t>
          </a:r>
          <a:r>
            <a:rPr lang="ja-JP" altLang="ja-JP" sz="900" b="0" i="0" baseline="0">
              <a:solidFill>
                <a:schemeClr val="dk1"/>
              </a:solidFill>
              <a:effectLst/>
              <a:latin typeface="+mn-lt"/>
              <a:ea typeface="+mn-ea"/>
              <a:cs typeface="+mn-cs"/>
            </a:rPr>
            <a:t>年度に国保税の改定を行い、</a:t>
          </a:r>
          <a:r>
            <a:rPr lang="en-US" altLang="ja-JP" sz="900" b="0" i="0" baseline="0">
              <a:solidFill>
                <a:schemeClr val="dk1"/>
              </a:solidFill>
              <a:effectLst/>
              <a:latin typeface="+mn-lt"/>
              <a:ea typeface="+mn-ea"/>
              <a:cs typeface="+mn-cs"/>
            </a:rPr>
            <a:t>H29</a:t>
          </a:r>
          <a:r>
            <a:rPr lang="ja-JP" altLang="ja-JP" sz="900" b="0" i="0" baseline="0">
              <a:solidFill>
                <a:schemeClr val="dk1"/>
              </a:solidFill>
              <a:effectLst/>
              <a:latin typeface="+mn-lt"/>
              <a:ea typeface="+mn-ea"/>
              <a:cs typeface="+mn-cs"/>
            </a:rPr>
            <a:t>年度では</a:t>
          </a:r>
          <a:r>
            <a:rPr lang="en-US" altLang="ja-JP" sz="900" b="0" i="0" baseline="0">
              <a:solidFill>
                <a:schemeClr val="dk1"/>
              </a:solidFill>
              <a:effectLst/>
              <a:latin typeface="+mn-lt"/>
              <a:ea typeface="+mn-ea"/>
              <a:cs typeface="+mn-cs"/>
            </a:rPr>
            <a:t>3.65</a:t>
          </a:r>
          <a:r>
            <a:rPr lang="ja-JP" altLang="ja-JP" sz="900" b="0" i="0" baseline="0">
              <a:solidFill>
                <a:schemeClr val="dk1"/>
              </a:solidFill>
              <a:effectLst/>
              <a:latin typeface="+mn-lt"/>
              <a:ea typeface="+mn-ea"/>
              <a:cs typeface="+mn-cs"/>
            </a:rPr>
            <a:t>％まで上昇し、</a:t>
          </a:r>
          <a:r>
            <a:rPr lang="en-US" altLang="ja-JP" sz="900" b="0" i="0" baseline="0">
              <a:solidFill>
                <a:schemeClr val="dk1"/>
              </a:solidFill>
              <a:effectLst/>
              <a:latin typeface="+mn-lt"/>
              <a:ea typeface="+mn-ea"/>
              <a:cs typeface="+mn-cs"/>
            </a:rPr>
            <a:t>H30</a:t>
          </a:r>
          <a:r>
            <a:rPr lang="ja-JP" altLang="ja-JP" sz="900" b="0" i="0" baseline="0">
              <a:solidFill>
                <a:schemeClr val="dk1"/>
              </a:solidFill>
              <a:effectLst/>
              <a:latin typeface="+mn-lt"/>
              <a:ea typeface="+mn-ea"/>
              <a:cs typeface="+mn-cs"/>
            </a:rPr>
            <a:t>年度は前期高齢者交付金の廃止等により</a:t>
          </a:r>
          <a:r>
            <a:rPr lang="en-US" altLang="ja-JP" sz="900" b="0" i="0" baseline="0">
              <a:solidFill>
                <a:schemeClr val="dk1"/>
              </a:solidFill>
              <a:effectLst/>
              <a:latin typeface="+mn-lt"/>
              <a:ea typeface="+mn-ea"/>
              <a:cs typeface="+mn-cs"/>
            </a:rPr>
            <a:t>2.44</a:t>
          </a:r>
          <a:r>
            <a:rPr lang="ja-JP" altLang="ja-JP" sz="900" b="0" i="0" baseline="0">
              <a:solidFill>
                <a:schemeClr val="dk1"/>
              </a:solidFill>
              <a:effectLst/>
              <a:latin typeface="+mn-lt"/>
              <a:ea typeface="+mn-ea"/>
              <a:cs typeface="+mn-cs"/>
            </a:rPr>
            <a:t>％に減少、</a:t>
          </a:r>
          <a:r>
            <a:rPr lang="en-US" altLang="ja-JP" sz="900" b="0" i="0" baseline="0">
              <a:solidFill>
                <a:schemeClr val="dk1"/>
              </a:solidFill>
              <a:effectLst/>
              <a:latin typeface="+mn-lt"/>
              <a:ea typeface="+mn-ea"/>
              <a:cs typeface="+mn-cs"/>
            </a:rPr>
            <a:t>R3</a:t>
          </a:r>
          <a:r>
            <a:rPr lang="ja-JP" altLang="ja-JP" sz="900" b="0" i="0" baseline="0">
              <a:solidFill>
                <a:schemeClr val="dk1"/>
              </a:solidFill>
              <a:effectLst/>
              <a:latin typeface="+mn-lt"/>
              <a:ea typeface="+mn-ea"/>
              <a:cs typeface="+mn-cs"/>
            </a:rPr>
            <a:t>年度は</a:t>
          </a:r>
          <a:r>
            <a:rPr lang="en-US" altLang="ja-JP" sz="900" b="0" i="0" baseline="0">
              <a:solidFill>
                <a:schemeClr val="dk1"/>
              </a:solidFill>
              <a:effectLst/>
              <a:latin typeface="+mn-lt"/>
              <a:ea typeface="+mn-ea"/>
              <a:cs typeface="+mn-cs"/>
            </a:rPr>
            <a:t>0.39</a:t>
          </a:r>
          <a:r>
            <a:rPr lang="ja-JP" altLang="ja-JP" sz="900" b="0" i="0" baseline="0">
              <a:solidFill>
                <a:schemeClr val="dk1"/>
              </a:solidFill>
              <a:effectLst/>
              <a:latin typeface="+mn-lt"/>
              <a:ea typeface="+mn-ea"/>
              <a:cs typeface="+mn-cs"/>
            </a:rPr>
            <a:t>％となった。</a:t>
          </a:r>
          <a:endParaRPr lang="ja-JP" altLang="ja-JP" sz="1050">
            <a:effectLst/>
          </a:endParaRPr>
        </a:p>
        <a:p>
          <a:pPr rtl="0" eaLnBrk="1" fontAlgn="auto" latinLnBrk="0" hangingPunct="1"/>
          <a:r>
            <a:rPr kumimoji="1" lang="ja-JP" altLang="ja-JP" sz="900" b="0" i="0" baseline="0">
              <a:solidFill>
                <a:schemeClr val="dk1"/>
              </a:solidFill>
              <a:effectLst/>
              <a:latin typeface="+mn-lt"/>
              <a:ea typeface="+mn-ea"/>
              <a:cs typeface="+mn-cs"/>
            </a:rPr>
            <a:t>○下水道事業会計・・・下水道事業特別会計と農業集落排水事業特別会計が令和</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年度に公営企業会計化、</a:t>
          </a:r>
          <a:r>
            <a:rPr lang="en-US" altLang="ja-JP" sz="900" b="0" i="0" baseline="0">
              <a:solidFill>
                <a:schemeClr val="dk1"/>
              </a:solidFill>
              <a:effectLst/>
              <a:latin typeface="+mn-lt"/>
              <a:ea typeface="+mn-ea"/>
              <a:cs typeface="+mn-cs"/>
            </a:rPr>
            <a:t>R3</a:t>
          </a:r>
          <a:r>
            <a:rPr lang="ja-JP" altLang="ja-JP" sz="900" b="0" i="0" baseline="0">
              <a:solidFill>
                <a:schemeClr val="dk1"/>
              </a:solidFill>
              <a:effectLst/>
              <a:latin typeface="+mn-lt"/>
              <a:ea typeface="+mn-ea"/>
              <a:cs typeface="+mn-cs"/>
            </a:rPr>
            <a:t>年度は一般会計からの繰入金増により</a:t>
          </a:r>
          <a:r>
            <a:rPr kumimoji="1" lang="en-US" altLang="ja-JP" sz="900" b="0" i="0" baseline="0">
              <a:solidFill>
                <a:schemeClr val="dk1"/>
              </a:solidFill>
              <a:effectLst/>
              <a:latin typeface="+mn-lt"/>
              <a:ea typeface="+mn-ea"/>
              <a:cs typeface="+mn-cs"/>
            </a:rPr>
            <a:t>1.31</a:t>
          </a:r>
          <a:r>
            <a:rPr kumimoji="1" lang="ja-JP" altLang="ja-JP" sz="900" b="0" i="0" baseline="0">
              <a:solidFill>
                <a:schemeClr val="dk1"/>
              </a:solidFill>
              <a:effectLst/>
              <a:latin typeface="+mn-lt"/>
              <a:ea typeface="+mn-ea"/>
              <a:cs typeface="+mn-cs"/>
            </a:rPr>
            <a:t>％となっている。なお、下水道事業・農業集落排水事業ともに</a:t>
          </a:r>
          <a:r>
            <a:rPr lang="en-US" altLang="ja-JP" sz="900" b="0" i="0" baseline="0">
              <a:solidFill>
                <a:schemeClr val="dk1"/>
              </a:solidFill>
              <a:effectLst/>
              <a:latin typeface="+mn-lt"/>
              <a:ea typeface="+mn-ea"/>
              <a:cs typeface="+mn-cs"/>
            </a:rPr>
            <a:t>H20</a:t>
          </a:r>
          <a:r>
            <a:rPr lang="ja-JP" altLang="ja-JP" sz="900" b="0" i="0" baseline="0">
              <a:solidFill>
                <a:schemeClr val="dk1"/>
              </a:solidFill>
              <a:effectLst/>
              <a:latin typeface="+mn-lt"/>
              <a:ea typeface="+mn-ea"/>
              <a:cs typeface="+mn-cs"/>
            </a:rPr>
            <a:t>年度に使用料</a:t>
          </a:r>
          <a:r>
            <a:rPr lang="en-US" altLang="ja-JP" sz="900" b="0" i="0" baseline="0">
              <a:solidFill>
                <a:schemeClr val="dk1"/>
              </a:solidFill>
              <a:effectLst/>
              <a:latin typeface="+mn-lt"/>
              <a:ea typeface="+mn-ea"/>
              <a:cs typeface="+mn-cs"/>
            </a:rPr>
            <a:t>10</a:t>
          </a:r>
          <a:r>
            <a:rPr lang="ja-JP" altLang="ja-JP" sz="900" b="0" i="0" baseline="0">
              <a:solidFill>
                <a:schemeClr val="dk1"/>
              </a:solidFill>
              <a:effectLst/>
              <a:latin typeface="+mn-lt"/>
              <a:ea typeface="+mn-ea"/>
              <a:cs typeface="+mn-cs"/>
            </a:rPr>
            <a:t>％アップを行っているが、一般会計からの繰入金で財政運営を行ってきたこと、加えて農業集落排水事業は新たな拡張事業を行っておらず維持管理のみとなっている。</a:t>
          </a:r>
          <a:r>
            <a:rPr lang="ja-JP" altLang="en-US" sz="900" b="0" i="0" baseline="0">
              <a:solidFill>
                <a:schemeClr val="dk1"/>
              </a:solidFill>
              <a:effectLst/>
              <a:latin typeface="+mn-lt"/>
              <a:ea typeface="+mn-ea"/>
              <a:cs typeface="+mn-cs"/>
            </a:rPr>
            <a:t>また、下水道事業は</a:t>
          </a:r>
          <a:r>
            <a:rPr lang="en-US" altLang="ja-JP" sz="900" b="0" i="0" baseline="0">
              <a:solidFill>
                <a:schemeClr val="dk1"/>
              </a:solidFill>
              <a:effectLst/>
              <a:latin typeface="+mn-lt"/>
              <a:ea typeface="+mn-ea"/>
              <a:cs typeface="+mn-cs"/>
            </a:rPr>
            <a:t>R3</a:t>
          </a:r>
          <a:r>
            <a:rPr lang="ja-JP" altLang="en-US" sz="900" b="0" i="0" baseline="0">
              <a:solidFill>
                <a:schemeClr val="dk1"/>
              </a:solidFill>
              <a:effectLst/>
              <a:latin typeface="+mn-lt"/>
              <a:ea typeface="+mn-ea"/>
              <a:cs typeface="+mn-cs"/>
            </a:rPr>
            <a:t>年度に面的整備が完了したため、今後は維持管理費用が主となっていく。</a:t>
          </a:r>
          <a:endParaRPr lang="ja-JP" altLang="ja-JP" sz="1050">
            <a:effectLst/>
          </a:endParaRPr>
        </a:p>
        <a:p>
          <a:pPr rtl="0" eaLnBrk="1" fontAlgn="auto" latinLnBrk="0" hangingPunct="1"/>
          <a:r>
            <a:rPr kumimoji="1" lang="ja-JP" altLang="ja-JP" sz="900" b="0" i="0" baseline="0">
              <a:solidFill>
                <a:schemeClr val="dk1"/>
              </a:solidFill>
              <a:effectLst/>
              <a:latin typeface="+mn-lt"/>
              <a:ea typeface="+mn-ea"/>
              <a:cs typeface="+mn-cs"/>
            </a:rPr>
            <a:t>○町営駐車場特別会計・・・</a:t>
          </a:r>
          <a:r>
            <a:rPr kumimoji="1" lang="en-US" altLang="ja-JP" sz="900" b="0" i="0" baseline="0">
              <a:solidFill>
                <a:schemeClr val="dk1"/>
              </a:solidFill>
              <a:effectLst/>
              <a:latin typeface="+mn-lt"/>
              <a:ea typeface="+mn-ea"/>
              <a:cs typeface="+mn-cs"/>
            </a:rPr>
            <a:t>H</a:t>
          </a:r>
          <a:r>
            <a:rPr lang="en-US" altLang="ja-JP" sz="900" b="0" i="0" baseline="0">
              <a:solidFill>
                <a:schemeClr val="dk1"/>
              </a:solidFill>
              <a:effectLst/>
              <a:latin typeface="+mn-lt"/>
              <a:ea typeface="+mn-ea"/>
              <a:cs typeface="+mn-cs"/>
            </a:rPr>
            <a:t>23</a:t>
          </a:r>
          <a:r>
            <a:rPr lang="ja-JP" altLang="ja-JP" sz="900" b="0" i="0" baseline="0">
              <a:solidFill>
                <a:schemeClr val="dk1"/>
              </a:solidFill>
              <a:effectLst/>
              <a:latin typeface="+mn-lt"/>
              <a:ea typeface="+mn-ea"/>
              <a:cs typeface="+mn-cs"/>
            </a:rPr>
            <a:t>年度世界遺産登録により観光客が増加し、</a:t>
          </a:r>
          <a:r>
            <a:rPr lang="en-US" altLang="ja-JP" sz="900" b="0" i="0" baseline="0">
              <a:solidFill>
                <a:schemeClr val="dk1"/>
              </a:solidFill>
              <a:effectLst/>
              <a:latin typeface="+mn-lt"/>
              <a:ea typeface="+mn-ea"/>
              <a:cs typeface="+mn-cs"/>
            </a:rPr>
            <a:t>0.41</a:t>
          </a:r>
          <a:r>
            <a:rPr lang="ja-JP" altLang="ja-JP" sz="900" b="0" i="0" baseline="0">
              <a:solidFill>
                <a:schemeClr val="dk1"/>
              </a:solidFill>
              <a:effectLst/>
              <a:latin typeface="+mn-lt"/>
              <a:ea typeface="+mn-ea"/>
              <a:cs typeface="+mn-cs"/>
            </a:rPr>
            <a:t>％となったが、</a:t>
          </a:r>
          <a:r>
            <a:rPr lang="en-US" altLang="ja-JP" sz="900" b="0" i="0" baseline="0">
              <a:solidFill>
                <a:schemeClr val="dk1"/>
              </a:solidFill>
              <a:effectLst/>
              <a:latin typeface="+mn-lt"/>
              <a:ea typeface="+mn-ea"/>
              <a:cs typeface="+mn-cs"/>
            </a:rPr>
            <a:t>H24</a:t>
          </a:r>
          <a:r>
            <a:rPr lang="ja-JP" altLang="ja-JP" sz="900" b="0" i="0" baseline="0">
              <a:solidFill>
                <a:schemeClr val="dk1"/>
              </a:solidFill>
              <a:effectLst/>
              <a:latin typeface="+mn-lt"/>
              <a:ea typeface="+mn-ea"/>
              <a:cs typeface="+mn-cs"/>
            </a:rPr>
            <a:t>年度以降は観光客数の減少により減となった。</a:t>
          </a:r>
          <a:r>
            <a:rPr lang="en-US" altLang="ja-JP" sz="900" b="0" i="0" baseline="0">
              <a:solidFill>
                <a:schemeClr val="dk1"/>
              </a:solidFill>
              <a:effectLst/>
              <a:latin typeface="+mn-lt"/>
              <a:ea typeface="+mn-ea"/>
              <a:cs typeface="+mn-cs"/>
            </a:rPr>
            <a:t>H27</a:t>
          </a:r>
          <a:r>
            <a:rPr lang="ja-JP" altLang="ja-JP" sz="900" b="0" i="0" baseline="0">
              <a:solidFill>
                <a:schemeClr val="dk1"/>
              </a:solidFill>
              <a:effectLst/>
              <a:latin typeface="+mn-lt"/>
              <a:ea typeface="+mn-ea"/>
              <a:cs typeface="+mn-cs"/>
            </a:rPr>
            <a:t>年度は世界遺産</a:t>
          </a:r>
          <a:r>
            <a:rPr lang="en-US" altLang="ja-JP" sz="900" b="0" i="0" baseline="0">
              <a:solidFill>
                <a:schemeClr val="dk1"/>
              </a:solidFill>
              <a:effectLst/>
              <a:latin typeface="+mn-lt"/>
              <a:ea typeface="+mn-ea"/>
              <a:cs typeface="+mn-cs"/>
            </a:rPr>
            <a:t>5</a:t>
          </a:r>
          <a:r>
            <a:rPr lang="ja-JP" altLang="ja-JP" sz="900" b="0" i="0" baseline="0">
              <a:solidFill>
                <a:schemeClr val="dk1"/>
              </a:solidFill>
              <a:effectLst/>
              <a:latin typeface="+mn-lt"/>
              <a:ea typeface="+mn-ea"/>
              <a:cs typeface="+mn-cs"/>
            </a:rPr>
            <a:t>周年プレイベント等の影響により使用料が増加し</a:t>
          </a:r>
          <a:r>
            <a:rPr lang="en-US" altLang="ja-JP" sz="900" b="0" i="0" baseline="0">
              <a:solidFill>
                <a:schemeClr val="dk1"/>
              </a:solidFill>
              <a:effectLst/>
              <a:latin typeface="+mn-lt"/>
              <a:ea typeface="+mn-ea"/>
              <a:cs typeface="+mn-cs"/>
            </a:rPr>
            <a:t>0.23</a:t>
          </a:r>
          <a:r>
            <a:rPr lang="ja-JP" altLang="ja-JP" sz="900" b="0" i="0" baseline="0">
              <a:solidFill>
                <a:schemeClr val="dk1"/>
              </a:solidFill>
              <a:effectLst/>
              <a:latin typeface="+mn-lt"/>
              <a:ea typeface="+mn-ea"/>
              <a:cs typeface="+mn-cs"/>
            </a:rPr>
            <a:t>％となった</a:t>
          </a:r>
          <a:r>
            <a:rPr lang="ja-JP" altLang="en-US" sz="900" b="0" i="0" baseline="0">
              <a:solidFill>
                <a:schemeClr val="dk1"/>
              </a:solidFill>
              <a:effectLst/>
              <a:latin typeface="+mn-lt"/>
              <a:ea typeface="+mn-ea"/>
              <a:cs typeface="+mn-cs"/>
            </a:rPr>
            <a:t>。</a:t>
          </a:r>
          <a:r>
            <a:rPr lang="en-US" altLang="ja-JP" sz="900" b="0" i="0" baseline="0">
              <a:solidFill>
                <a:schemeClr val="dk1"/>
              </a:solidFill>
              <a:effectLst/>
              <a:latin typeface="+mn-lt"/>
              <a:ea typeface="+mn-ea"/>
              <a:cs typeface="+mn-cs"/>
            </a:rPr>
            <a:t>R3</a:t>
          </a:r>
          <a:r>
            <a:rPr lang="ja-JP" altLang="ja-JP" sz="900" b="0" i="0" baseline="0">
              <a:solidFill>
                <a:schemeClr val="dk1"/>
              </a:solidFill>
              <a:effectLst/>
              <a:latin typeface="+mn-lt"/>
              <a:ea typeface="+mn-ea"/>
              <a:cs typeface="+mn-cs"/>
            </a:rPr>
            <a:t>年度では</a:t>
          </a:r>
          <a:r>
            <a:rPr lang="en-US" altLang="ja-JP" sz="900" b="0" i="0" baseline="0">
              <a:solidFill>
                <a:schemeClr val="dk1"/>
              </a:solidFill>
              <a:effectLst/>
              <a:latin typeface="+mn-lt"/>
              <a:ea typeface="+mn-ea"/>
              <a:cs typeface="+mn-cs"/>
            </a:rPr>
            <a:t>0.15</a:t>
          </a:r>
          <a:r>
            <a:rPr lang="ja-JP" altLang="ja-JP" sz="900" b="0" i="0" baseline="0">
              <a:solidFill>
                <a:schemeClr val="dk1"/>
              </a:solidFill>
              <a:effectLst/>
              <a:latin typeface="+mn-lt"/>
              <a:ea typeface="+mn-ea"/>
              <a:cs typeface="+mn-cs"/>
            </a:rPr>
            <a:t>％となって</a:t>
          </a:r>
          <a:r>
            <a:rPr lang="ja-JP" altLang="en-US" sz="900" b="0" i="0" baseline="0">
              <a:solidFill>
                <a:schemeClr val="dk1"/>
              </a:solidFill>
              <a:effectLst/>
              <a:latin typeface="+mn-lt"/>
              <a:ea typeface="+mn-ea"/>
              <a:cs typeface="+mn-cs"/>
            </a:rPr>
            <a:t>おりコロナ禍前まで回復しつつある</a:t>
          </a:r>
          <a:r>
            <a:rPr lang="ja-JP" altLang="ja-JP" sz="900" b="0" i="0" baseline="0">
              <a:solidFill>
                <a:schemeClr val="dk1"/>
              </a:solidFill>
              <a:effectLst/>
              <a:latin typeface="+mn-lt"/>
              <a:ea typeface="+mn-ea"/>
              <a:cs typeface="+mn-cs"/>
            </a:rPr>
            <a:t>。</a:t>
          </a:r>
          <a:endParaRPr lang="ja-JP" altLang="ja-JP" sz="1050">
            <a:effectLst/>
          </a:endParaRPr>
        </a:p>
        <a:p>
          <a:pPr rtl="0" eaLnBrk="1" fontAlgn="auto" latinLnBrk="0" hangingPunct="1"/>
          <a:r>
            <a:rPr kumimoji="1" lang="ja-JP" altLang="ja-JP" sz="900" b="0" i="0" baseline="0">
              <a:solidFill>
                <a:schemeClr val="dk1"/>
              </a:solidFill>
              <a:effectLst/>
              <a:latin typeface="+mn-lt"/>
              <a:ea typeface="+mn-ea"/>
              <a:cs typeface="+mn-cs"/>
            </a:rPr>
            <a:t>○健康福祉交流館特別会計・・・</a:t>
          </a:r>
          <a:r>
            <a:rPr lang="ja-JP" altLang="ja-JP" sz="900" b="0" i="0" baseline="0">
              <a:solidFill>
                <a:schemeClr val="dk1"/>
              </a:solidFill>
              <a:effectLst/>
              <a:latin typeface="+mn-lt"/>
              <a:ea typeface="+mn-ea"/>
              <a:cs typeface="+mn-cs"/>
            </a:rPr>
            <a:t>世界遺産登録により一時入館者が増えたが、施設の老朽化や燃料高騰等により年々経営の悪化が見られ、赤字補てん分として一般会計からの繰り入れを行っている状況であり、</a:t>
          </a:r>
          <a:r>
            <a:rPr lang="en-US" altLang="ja-JP" sz="900" b="0" i="0" baseline="0">
              <a:solidFill>
                <a:schemeClr val="dk1"/>
              </a:solidFill>
              <a:effectLst/>
              <a:latin typeface="+mn-lt"/>
              <a:ea typeface="+mn-ea"/>
              <a:cs typeface="+mn-cs"/>
            </a:rPr>
            <a:t>R3</a:t>
          </a:r>
          <a:r>
            <a:rPr lang="ja-JP" altLang="ja-JP" sz="900" b="0" i="0" baseline="0">
              <a:solidFill>
                <a:schemeClr val="dk1"/>
              </a:solidFill>
              <a:effectLst/>
              <a:latin typeface="+mn-lt"/>
              <a:ea typeface="+mn-ea"/>
              <a:cs typeface="+mn-cs"/>
            </a:rPr>
            <a:t>年度は</a:t>
          </a:r>
          <a:r>
            <a:rPr lang="en-US" altLang="ja-JP" sz="900" b="0" i="0" baseline="0">
              <a:solidFill>
                <a:schemeClr val="dk1"/>
              </a:solidFill>
              <a:effectLst/>
              <a:latin typeface="+mn-lt"/>
              <a:ea typeface="+mn-ea"/>
              <a:cs typeface="+mn-cs"/>
            </a:rPr>
            <a:t>0.05</a:t>
          </a:r>
          <a:r>
            <a:rPr lang="ja-JP" altLang="ja-JP" sz="900" b="0" i="0" baseline="0">
              <a:solidFill>
                <a:schemeClr val="dk1"/>
              </a:solidFill>
              <a:effectLst/>
              <a:latin typeface="+mn-lt"/>
              <a:ea typeface="+mn-ea"/>
              <a:cs typeface="+mn-cs"/>
            </a:rPr>
            <a:t>％となっている。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○後期高齢者医療特別会計・・・</a:t>
          </a:r>
          <a:r>
            <a:rPr lang="ja-JP" altLang="ja-JP" sz="900" b="0" i="0" baseline="0">
              <a:solidFill>
                <a:schemeClr val="dk1"/>
              </a:solidFill>
              <a:effectLst/>
              <a:latin typeface="+mn-lt"/>
              <a:ea typeface="+mn-ea"/>
              <a:cs typeface="+mn-cs"/>
            </a:rPr>
            <a:t>一般会計の繰り入れで財政運営を行っていることから、</a:t>
          </a:r>
          <a:r>
            <a:rPr lang="en-US" altLang="ja-JP" sz="900" b="0" i="0" baseline="0">
              <a:solidFill>
                <a:schemeClr val="dk1"/>
              </a:solidFill>
              <a:effectLst/>
              <a:latin typeface="+mn-lt"/>
              <a:ea typeface="+mn-ea"/>
              <a:cs typeface="+mn-cs"/>
            </a:rPr>
            <a:t>R3</a:t>
          </a:r>
          <a:r>
            <a:rPr lang="ja-JP" altLang="ja-JP" sz="900" b="0" i="0" baseline="0">
              <a:solidFill>
                <a:schemeClr val="dk1"/>
              </a:solidFill>
              <a:effectLst/>
              <a:latin typeface="+mn-lt"/>
              <a:ea typeface="+mn-ea"/>
              <a:cs typeface="+mn-cs"/>
            </a:rPr>
            <a:t>年度は</a:t>
          </a:r>
          <a:r>
            <a:rPr lang="en-US" altLang="ja-JP" sz="900" b="0" i="0" baseline="0">
              <a:solidFill>
                <a:schemeClr val="dk1"/>
              </a:solidFill>
              <a:effectLst/>
              <a:latin typeface="+mn-lt"/>
              <a:ea typeface="+mn-ea"/>
              <a:cs typeface="+mn-cs"/>
            </a:rPr>
            <a:t>0.02%</a:t>
          </a:r>
          <a:r>
            <a:rPr lang="ja-JP" altLang="ja-JP" sz="900" b="0" i="0" baseline="0">
              <a:solidFill>
                <a:schemeClr val="dk1"/>
              </a:solidFill>
              <a:effectLst/>
              <a:latin typeface="+mn-lt"/>
              <a:ea typeface="+mn-ea"/>
              <a:cs typeface="+mn-cs"/>
            </a:rPr>
            <a:t>の範囲内にとどまっている。</a:t>
          </a:r>
          <a:endParaRPr lang="ja-JP" altLang="ja-JP" sz="105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cols>
    <col min="1" max="11" width="2.109375" style="173" customWidth="1"/>
    <col min="12" max="12" width="2.21875" style="173" customWidth="1"/>
    <col min="13" max="17" width="2.33203125" style="173" customWidth="1"/>
    <col min="18" max="119" width="2.109375" style="173" customWidth="1"/>
    <col min="120" max="16384" width="0" style="173" hidden="1"/>
  </cols>
  <sheetData>
    <row r="1" spans="1:119" ht="33" customHeight="1">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4"/>
      <c r="DK1" s="174"/>
      <c r="DL1" s="174"/>
      <c r="DM1" s="174"/>
      <c r="DN1" s="174"/>
      <c r="DO1" s="174"/>
    </row>
    <row r="2" spans="1:119" ht="24" thickBot="1">
      <c r="B2" s="175" t="s">
        <v>81</v>
      </c>
      <c r="C2" s="175"/>
      <c r="D2" s="176"/>
    </row>
    <row r="3" spans="1:119" ht="18.75" customHeight="1" thickBot="1">
      <c r="A3" s="174"/>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c r="A4" s="174"/>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6224583</v>
      </c>
      <c r="BO4" s="375"/>
      <c r="BP4" s="375"/>
      <c r="BQ4" s="375"/>
      <c r="BR4" s="375"/>
      <c r="BS4" s="375"/>
      <c r="BT4" s="375"/>
      <c r="BU4" s="376"/>
      <c r="BV4" s="374">
        <v>6057066</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5.6</v>
      </c>
      <c r="CU4" s="381"/>
      <c r="CV4" s="381"/>
      <c r="CW4" s="381"/>
      <c r="CX4" s="381"/>
      <c r="CY4" s="381"/>
      <c r="CZ4" s="381"/>
      <c r="DA4" s="382"/>
      <c r="DB4" s="380">
        <v>4.5</v>
      </c>
      <c r="DC4" s="381"/>
      <c r="DD4" s="381"/>
      <c r="DE4" s="381"/>
      <c r="DF4" s="381"/>
      <c r="DG4" s="381"/>
      <c r="DH4" s="381"/>
      <c r="DI4" s="382"/>
    </row>
    <row r="5" spans="1:119" ht="18.75" customHeight="1">
      <c r="A5" s="174"/>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6037604</v>
      </c>
      <c r="BO5" s="412"/>
      <c r="BP5" s="412"/>
      <c r="BQ5" s="412"/>
      <c r="BR5" s="412"/>
      <c r="BS5" s="412"/>
      <c r="BT5" s="412"/>
      <c r="BU5" s="413"/>
      <c r="BV5" s="411">
        <v>5853282</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86.7</v>
      </c>
      <c r="CU5" s="409"/>
      <c r="CV5" s="409"/>
      <c r="CW5" s="409"/>
      <c r="CX5" s="409"/>
      <c r="CY5" s="409"/>
      <c r="CZ5" s="409"/>
      <c r="DA5" s="410"/>
      <c r="DB5" s="408">
        <v>88.1</v>
      </c>
      <c r="DC5" s="409"/>
      <c r="DD5" s="409"/>
      <c r="DE5" s="409"/>
      <c r="DF5" s="409"/>
      <c r="DG5" s="409"/>
      <c r="DH5" s="409"/>
      <c r="DI5" s="410"/>
    </row>
    <row r="6" spans="1:119" ht="18.75" customHeight="1">
      <c r="A6" s="174"/>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94</v>
      </c>
      <c r="AV6" s="444"/>
      <c r="AW6" s="444"/>
      <c r="AX6" s="444"/>
      <c r="AY6" s="445" t="s">
        <v>102</v>
      </c>
      <c r="AZ6" s="446"/>
      <c r="BA6" s="446"/>
      <c r="BB6" s="446"/>
      <c r="BC6" s="446"/>
      <c r="BD6" s="446"/>
      <c r="BE6" s="446"/>
      <c r="BF6" s="446"/>
      <c r="BG6" s="446"/>
      <c r="BH6" s="446"/>
      <c r="BI6" s="446"/>
      <c r="BJ6" s="446"/>
      <c r="BK6" s="446"/>
      <c r="BL6" s="446"/>
      <c r="BM6" s="447"/>
      <c r="BN6" s="411">
        <v>186979</v>
      </c>
      <c r="BO6" s="412"/>
      <c r="BP6" s="412"/>
      <c r="BQ6" s="412"/>
      <c r="BR6" s="412"/>
      <c r="BS6" s="412"/>
      <c r="BT6" s="412"/>
      <c r="BU6" s="413"/>
      <c r="BV6" s="411">
        <v>203784</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89.2</v>
      </c>
      <c r="CU6" s="449"/>
      <c r="CV6" s="449"/>
      <c r="CW6" s="449"/>
      <c r="CX6" s="449"/>
      <c r="CY6" s="449"/>
      <c r="CZ6" s="449"/>
      <c r="DA6" s="450"/>
      <c r="DB6" s="448">
        <v>91.1</v>
      </c>
      <c r="DC6" s="449"/>
      <c r="DD6" s="449"/>
      <c r="DE6" s="449"/>
      <c r="DF6" s="449"/>
      <c r="DG6" s="449"/>
      <c r="DH6" s="449"/>
      <c r="DI6" s="450"/>
    </row>
    <row r="7" spans="1:119" ht="18.75" customHeight="1">
      <c r="A7" s="174"/>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94</v>
      </c>
      <c r="AV7" s="444"/>
      <c r="AW7" s="444"/>
      <c r="AX7" s="444"/>
      <c r="AY7" s="445" t="s">
        <v>105</v>
      </c>
      <c r="AZ7" s="446"/>
      <c r="BA7" s="446"/>
      <c r="BB7" s="446"/>
      <c r="BC7" s="446"/>
      <c r="BD7" s="446"/>
      <c r="BE7" s="446"/>
      <c r="BF7" s="446"/>
      <c r="BG7" s="446"/>
      <c r="BH7" s="446"/>
      <c r="BI7" s="446"/>
      <c r="BJ7" s="446"/>
      <c r="BK7" s="446"/>
      <c r="BL7" s="446"/>
      <c r="BM7" s="447"/>
      <c r="BN7" s="411">
        <v>7380</v>
      </c>
      <c r="BO7" s="412"/>
      <c r="BP7" s="412"/>
      <c r="BQ7" s="412"/>
      <c r="BR7" s="412"/>
      <c r="BS7" s="412"/>
      <c r="BT7" s="412"/>
      <c r="BU7" s="413"/>
      <c r="BV7" s="411">
        <v>68161</v>
      </c>
      <c r="BW7" s="412"/>
      <c r="BX7" s="412"/>
      <c r="BY7" s="412"/>
      <c r="BZ7" s="412"/>
      <c r="CA7" s="412"/>
      <c r="CB7" s="412"/>
      <c r="CC7" s="413"/>
      <c r="CD7" s="414" t="s">
        <v>106</v>
      </c>
      <c r="CE7" s="415"/>
      <c r="CF7" s="415"/>
      <c r="CG7" s="415"/>
      <c r="CH7" s="415"/>
      <c r="CI7" s="415"/>
      <c r="CJ7" s="415"/>
      <c r="CK7" s="415"/>
      <c r="CL7" s="415"/>
      <c r="CM7" s="415"/>
      <c r="CN7" s="415"/>
      <c r="CO7" s="415"/>
      <c r="CP7" s="415"/>
      <c r="CQ7" s="415"/>
      <c r="CR7" s="415"/>
      <c r="CS7" s="416"/>
      <c r="CT7" s="411">
        <v>3223529</v>
      </c>
      <c r="CU7" s="412"/>
      <c r="CV7" s="412"/>
      <c r="CW7" s="412"/>
      <c r="CX7" s="412"/>
      <c r="CY7" s="412"/>
      <c r="CZ7" s="412"/>
      <c r="DA7" s="413"/>
      <c r="DB7" s="411">
        <v>3023054</v>
      </c>
      <c r="DC7" s="412"/>
      <c r="DD7" s="412"/>
      <c r="DE7" s="412"/>
      <c r="DF7" s="412"/>
      <c r="DG7" s="412"/>
      <c r="DH7" s="412"/>
      <c r="DI7" s="413"/>
    </row>
    <row r="8" spans="1:119" ht="18.75" customHeight="1" thickBot="1">
      <c r="A8" s="174"/>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107</v>
      </c>
      <c r="AN8" s="441"/>
      <c r="AO8" s="441"/>
      <c r="AP8" s="441"/>
      <c r="AQ8" s="441"/>
      <c r="AR8" s="441"/>
      <c r="AS8" s="441"/>
      <c r="AT8" s="442"/>
      <c r="AU8" s="443" t="s">
        <v>108</v>
      </c>
      <c r="AV8" s="444"/>
      <c r="AW8" s="444"/>
      <c r="AX8" s="444"/>
      <c r="AY8" s="445" t="s">
        <v>109</v>
      </c>
      <c r="AZ8" s="446"/>
      <c r="BA8" s="446"/>
      <c r="BB8" s="446"/>
      <c r="BC8" s="446"/>
      <c r="BD8" s="446"/>
      <c r="BE8" s="446"/>
      <c r="BF8" s="446"/>
      <c r="BG8" s="446"/>
      <c r="BH8" s="446"/>
      <c r="BI8" s="446"/>
      <c r="BJ8" s="446"/>
      <c r="BK8" s="446"/>
      <c r="BL8" s="446"/>
      <c r="BM8" s="447"/>
      <c r="BN8" s="411">
        <v>179599</v>
      </c>
      <c r="BO8" s="412"/>
      <c r="BP8" s="412"/>
      <c r="BQ8" s="412"/>
      <c r="BR8" s="412"/>
      <c r="BS8" s="412"/>
      <c r="BT8" s="412"/>
      <c r="BU8" s="413"/>
      <c r="BV8" s="411">
        <v>135623</v>
      </c>
      <c r="BW8" s="412"/>
      <c r="BX8" s="412"/>
      <c r="BY8" s="412"/>
      <c r="BZ8" s="412"/>
      <c r="CA8" s="412"/>
      <c r="CB8" s="412"/>
      <c r="CC8" s="413"/>
      <c r="CD8" s="414" t="s">
        <v>110</v>
      </c>
      <c r="CE8" s="415"/>
      <c r="CF8" s="415"/>
      <c r="CG8" s="415"/>
      <c r="CH8" s="415"/>
      <c r="CI8" s="415"/>
      <c r="CJ8" s="415"/>
      <c r="CK8" s="415"/>
      <c r="CL8" s="415"/>
      <c r="CM8" s="415"/>
      <c r="CN8" s="415"/>
      <c r="CO8" s="415"/>
      <c r="CP8" s="415"/>
      <c r="CQ8" s="415"/>
      <c r="CR8" s="415"/>
      <c r="CS8" s="416"/>
      <c r="CT8" s="451">
        <v>0.31</v>
      </c>
      <c r="CU8" s="452"/>
      <c r="CV8" s="452"/>
      <c r="CW8" s="452"/>
      <c r="CX8" s="452"/>
      <c r="CY8" s="452"/>
      <c r="CZ8" s="452"/>
      <c r="DA8" s="453"/>
      <c r="DB8" s="451">
        <v>0.32</v>
      </c>
      <c r="DC8" s="452"/>
      <c r="DD8" s="452"/>
      <c r="DE8" s="452"/>
      <c r="DF8" s="452"/>
      <c r="DG8" s="452"/>
      <c r="DH8" s="452"/>
      <c r="DI8" s="453"/>
    </row>
    <row r="9" spans="1:119" ht="18.75" customHeight="1" thickBot="1">
      <c r="A9" s="174"/>
      <c r="B9" s="405" t="s">
        <v>111</v>
      </c>
      <c r="C9" s="406"/>
      <c r="D9" s="406"/>
      <c r="E9" s="406"/>
      <c r="F9" s="406"/>
      <c r="G9" s="406"/>
      <c r="H9" s="406"/>
      <c r="I9" s="406"/>
      <c r="J9" s="406"/>
      <c r="K9" s="454"/>
      <c r="L9" s="455" t="s">
        <v>112</v>
      </c>
      <c r="M9" s="456"/>
      <c r="N9" s="456"/>
      <c r="O9" s="456"/>
      <c r="P9" s="456"/>
      <c r="Q9" s="457"/>
      <c r="R9" s="458">
        <v>7252</v>
      </c>
      <c r="S9" s="459"/>
      <c r="T9" s="459"/>
      <c r="U9" s="459"/>
      <c r="V9" s="460"/>
      <c r="W9" s="368" t="s">
        <v>113</v>
      </c>
      <c r="X9" s="369"/>
      <c r="Y9" s="369"/>
      <c r="Z9" s="369"/>
      <c r="AA9" s="369"/>
      <c r="AB9" s="369"/>
      <c r="AC9" s="369"/>
      <c r="AD9" s="369"/>
      <c r="AE9" s="369"/>
      <c r="AF9" s="369"/>
      <c r="AG9" s="369"/>
      <c r="AH9" s="369"/>
      <c r="AI9" s="369"/>
      <c r="AJ9" s="369"/>
      <c r="AK9" s="369"/>
      <c r="AL9" s="370"/>
      <c r="AM9" s="440" t="s">
        <v>114</v>
      </c>
      <c r="AN9" s="441"/>
      <c r="AO9" s="441"/>
      <c r="AP9" s="441"/>
      <c r="AQ9" s="441"/>
      <c r="AR9" s="441"/>
      <c r="AS9" s="441"/>
      <c r="AT9" s="442"/>
      <c r="AU9" s="443" t="s">
        <v>94</v>
      </c>
      <c r="AV9" s="444"/>
      <c r="AW9" s="444"/>
      <c r="AX9" s="444"/>
      <c r="AY9" s="445" t="s">
        <v>115</v>
      </c>
      <c r="AZ9" s="446"/>
      <c r="BA9" s="446"/>
      <c r="BB9" s="446"/>
      <c r="BC9" s="446"/>
      <c r="BD9" s="446"/>
      <c r="BE9" s="446"/>
      <c r="BF9" s="446"/>
      <c r="BG9" s="446"/>
      <c r="BH9" s="446"/>
      <c r="BI9" s="446"/>
      <c r="BJ9" s="446"/>
      <c r="BK9" s="446"/>
      <c r="BL9" s="446"/>
      <c r="BM9" s="447"/>
      <c r="BN9" s="411">
        <v>43976</v>
      </c>
      <c r="BO9" s="412"/>
      <c r="BP9" s="412"/>
      <c r="BQ9" s="412"/>
      <c r="BR9" s="412"/>
      <c r="BS9" s="412"/>
      <c r="BT9" s="412"/>
      <c r="BU9" s="413"/>
      <c r="BV9" s="411">
        <v>-29367</v>
      </c>
      <c r="BW9" s="412"/>
      <c r="BX9" s="412"/>
      <c r="BY9" s="412"/>
      <c r="BZ9" s="412"/>
      <c r="CA9" s="412"/>
      <c r="CB9" s="412"/>
      <c r="CC9" s="413"/>
      <c r="CD9" s="414" t="s">
        <v>116</v>
      </c>
      <c r="CE9" s="415"/>
      <c r="CF9" s="415"/>
      <c r="CG9" s="415"/>
      <c r="CH9" s="415"/>
      <c r="CI9" s="415"/>
      <c r="CJ9" s="415"/>
      <c r="CK9" s="415"/>
      <c r="CL9" s="415"/>
      <c r="CM9" s="415"/>
      <c r="CN9" s="415"/>
      <c r="CO9" s="415"/>
      <c r="CP9" s="415"/>
      <c r="CQ9" s="415"/>
      <c r="CR9" s="415"/>
      <c r="CS9" s="416"/>
      <c r="CT9" s="408">
        <v>11.8</v>
      </c>
      <c r="CU9" s="409"/>
      <c r="CV9" s="409"/>
      <c r="CW9" s="409"/>
      <c r="CX9" s="409"/>
      <c r="CY9" s="409"/>
      <c r="CZ9" s="409"/>
      <c r="DA9" s="410"/>
      <c r="DB9" s="408">
        <v>11.3</v>
      </c>
      <c r="DC9" s="409"/>
      <c r="DD9" s="409"/>
      <c r="DE9" s="409"/>
      <c r="DF9" s="409"/>
      <c r="DG9" s="409"/>
      <c r="DH9" s="409"/>
      <c r="DI9" s="410"/>
    </row>
    <row r="10" spans="1:119" ht="18.75" customHeight="1" thickBot="1">
      <c r="A10" s="174"/>
      <c r="B10" s="405"/>
      <c r="C10" s="406"/>
      <c r="D10" s="406"/>
      <c r="E10" s="406"/>
      <c r="F10" s="406"/>
      <c r="G10" s="406"/>
      <c r="H10" s="406"/>
      <c r="I10" s="406"/>
      <c r="J10" s="406"/>
      <c r="K10" s="454"/>
      <c r="L10" s="461" t="s">
        <v>117</v>
      </c>
      <c r="M10" s="441"/>
      <c r="N10" s="441"/>
      <c r="O10" s="441"/>
      <c r="P10" s="441"/>
      <c r="Q10" s="442"/>
      <c r="R10" s="462">
        <v>7868</v>
      </c>
      <c r="S10" s="463"/>
      <c r="T10" s="463"/>
      <c r="U10" s="463"/>
      <c r="V10" s="464"/>
      <c r="W10" s="399"/>
      <c r="X10" s="400"/>
      <c r="Y10" s="400"/>
      <c r="Z10" s="400"/>
      <c r="AA10" s="400"/>
      <c r="AB10" s="400"/>
      <c r="AC10" s="400"/>
      <c r="AD10" s="400"/>
      <c r="AE10" s="400"/>
      <c r="AF10" s="400"/>
      <c r="AG10" s="400"/>
      <c r="AH10" s="400"/>
      <c r="AI10" s="400"/>
      <c r="AJ10" s="400"/>
      <c r="AK10" s="400"/>
      <c r="AL10" s="403"/>
      <c r="AM10" s="440" t="s">
        <v>118</v>
      </c>
      <c r="AN10" s="441"/>
      <c r="AO10" s="441"/>
      <c r="AP10" s="441"/>
      <c r="AQ10" s="441"/>
      <c r="AR10" s="441"/>
      <c r="AS10" s="441"/>
      <c r="AT10" s="442"/>
      <c r="AU10" s="443" t="s">
        <v>119</v>
      </c>
      <c r="AV10" s="444"/>
      <c r="AW10" s="444"/>
      <c r="AX10" s="444"/>
      <c r="AY10" s="445" t="s">
        <v>120</v>
      </c>
      <c r="AZ10" s="446"/>
      <c r="BA10" s="446"/>
      <c r="BB10" s="446"/>
      <c r="BC10" s="446"/>
      <c r="BD10" s="446"/>
      <c r="BE10" s="446"/>
      <c r="BF10" s="446"/>
      <c r="BG10" s="446"/>
      <c r="BH10" s="446"/>
      <c r="BI10" s="446"/>
      <c r="BJ10" s="446"/>
      <c r="BK10" s="446"/>
      <c r="BL10" s="446"/>
      <c r="BM10" s="447"/>
      <c r="BN10" s="411">
        <v>70968</v>
      </c>
      <c r="BO10" s="412"/>
      <c r="BP10" s="412"/>
      <c r="BQ10" s="412"/>
      <c r="BR10" s="412"/>
      <c r="BS10" s="412"/>
      <c r="BT10" s="412"/>
      <c r="BU10" s="413"/>
      <c r="BV10" s="411">
        <v>85662</v>
      </c>
      <c r="BW10" s="412"/>
      <c r="BX10" s="412"/>
      <c r="BY10" s="412"/>
      <c r="BZ10" s="412"/>
      <c r="CA10" s="412"/>
      <c r="CB10" s="412"/>
      <c r="CC10" s="413"/>
      <c r="CD10" s="177" t="s">
        <v>121</v>
      </c>
      <c r="CE10" s="178"/>
      <c r="CF10" s="178"/>
      <c r="CG10" s="178"/>
      <c r="CH10" s="178"/>
      <c r="CI10" s="178"/>
      <c r="CJ10" s="178"/>
      <c r="CK10" s="178"/>
      <c r="CL10" s="178"/>
      <c r="CM10" s="178"/>
      <c r="CN10" s="178"/>
      <c r="CO10" s="178"/>
      <c r="CP10" s="178"/>
      <c r="CQ10" s="178"/>
      <c r="CR10" s="178"/>
      <c r="CS10" s="179"/>
      <c r="CT10" s="180"/>
      <c r="CU10" s="181"/>
      <c r="CV10" s="181"/>
      <c r="CW10" s="181"/>
      <c r="CX10" s="181"/>
      <c r="CY10" s="181"/>
      <c r="CZ10" s="181"/>
      <c r="DA10" s="182"/>
      <c r="DB10" s="180"/>
      <c r="DC10" s="181"/>
      <c r="DD10" s="181"/>
      <c r="DE10" s="181"/>
      <c r="DF10" s="181"/>
      <c r="DG10" s="181"/>
      <c r="DH10" s="181"/>
      <c r="DI10" s="182"/>
    </row>
    <row r="11" spans="1:119" ht="18.75" customHeight="1" thickBot="1">
      <c r="A11" s="174"/>
      <c r="B11" s="405"/>
      <c r="C11" s="406"/>
      <c r="D11" s="406"/>
      <c r="E11" s="406"/>
      <c r="F11" s="406"/>
      <c r="G11" s="406"/>
      <c r="H11" s="406"/>
      <c r="I11" s="406"/>
      <c r="J11" s="406"/>
      <c r="K11" s="454"/>
      <c r="L11" s="465" t="s">
        <v>122</v>
      </c>
      <c r="M11" s="466"/>
      <c r="N11" s="466"/>
      <c r="O11" s="466"/>
      <c r="P11" s="466"/>
      <c r="Q11" s="467"/>
      <c r="R11" s="468" t="s">
        <v>123</v>
      </c>
      <c r="S11" s="469"/>
      <c r="T11" s="469"/>
      <c r="U11" s="469"/>
      <c r="V11" s="470"/>
      <c r="W11" s="399"/>
      <c r="X11" s="400"/>
      <c r="Y11" s="400"/>
      <c r="Z11" s="400"/>
      <c r="AA11" s="400"/>
      <c r="AB11" s="400"/>
      <c r="AC11" s="400"/>
      <c r="AD11" s="400"/>
      <c r="AE11" s="400"/>
      <c r="AF11" s="400"/>
      <c r="AG11" s="400"/>
      <c r="AH11" s="400"/>
      <c r="AI11" s="400"/>
      <c r="AJ11" s="400"/>
      <c r="AK11" s="400"/>
      <c r="AL11" s="403"/>
      <c r="AM11" s="440" t="s">
        <v>124</v>
      </c>
      <c r="AN11" s="441"/>
      <c r="AO11" s="441"/>
      <c r="AP11" s="441"/>
      <c r="AQ11" s="441"/>
      <c r="AR11" s="441"/>
      <c r="AS11" s="441"/>
      <c r="AT11" s="442"/>
      <c r="AU11" s="443" t="s">
        <v>119</v>
      </c>
      <c r="AV11" s="444"/>
      <c r="AW11" s="444"/>
      <c r="AX11" s="444"/>
      <c r="AY11" s="445" t="s">
        <v>125</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7808</v>
      </c>
      <c r="BW11" s="412"/>
      <c r="BX11" s="412"/>
      <c r="BY11" s="412"/>
      <c r="BZ11" s="412"/>
      <c r="CA11" s="412"/>
      <c r="CB11" s="412"/>
      <c r="CC11" s="413"/>
      <c r="CD11" s="414" t="s">
        <v>126</v>
      </c>
      <c r="CE11" s="415"/>
      <c r="CF11" s="415"/>
      <c r="CG11" s="415"/>
      <c r="CH11" s="415"/>
      <c r="CI11" s="415"/>
      <c r="CJ11" s="415"/>
      <c r="CK11" s="415"/>
      <c r="CL11" s="415"/>
      <c r="CM11" s="415"/>
      <c r="CN11" s="415"/>
      <c r="CO11" s="415"/>
      <c r="CP11" s="415"/>
      <c r="CQ11" s="415"/>
      <c r="CR11" s="415"/>
      <c r="CS11" s="416"/>
      <c r="CT11" s="451" t="s">
        <v>127</v>
      </c>
      <c r="CU11" s="452"/>
      <c r="CV11" s="452"/>
      <c r="CW11" s="452"/>
      <c r="CX11" s="452"/>
      <c r="CY11" s="452"/>
      <c r="CZ11" s="452"/>
      <c r="DA11" s="453"/>
      <c r="DB11" s="451" t="s">
        <v>127</v>
      </c>
      <c r="DC11" s="452"/>
      <c r="DD11" s="452"/>
      <c r="DE11" s="452"/>
      <c r="DF11" s="452"/>
      <c r="DG11" s="452"/>
      <c r="DH11" s="452"/>
      <c r="DI11" s="453"/>
    </row>
    <row r="12" spans="1:119" ht="18.75" customHeight="1">
      <c r="A12" s="174"/>
      <c r="B12" s="471" t="s">
        <v>128</v>
      </c>
      <c r="C12" s="472"/>
      <c r="D12" s="472"/>
      <c r="E12" s="472"/>
      <c r="F12" s="472"/>
      <c r="G12" s="472"/>
      <c r="H12" s="472"/>
      <c r="I12" s="472"/>
      <c r="J12" s="472"/>
      <c r="K12" s="473"/>
      <c r="L12" s="480" t="s">
        <v>129</v>
      </c>
      <c r="M12" s="481"/>
      <c r="N12" s="481"/>
      <c r="O12" s="481"/>
      <c r="P12" s="481"/>
      <c r="Q12" s="482"/>
      <c r="R12" s="483">
        <v>7232</v>
      </c>
      <c r="S12" s="484"/>
      <c r="T12" s="484"/>
      <c r="U12" s="484"/>
      <c r="V12" s="485"/>
      <c r="W12" s="486" t="s">
        <v>1</v>
      </c>
      <c r="X12" s="444"/>
      <c r="Y12" s="444"/>
      <c r="Z12" s="444"/>
      <c r="AA12" s="444"/>
      <c r="AB12" s="487"/>
      <c r="AC12" s="488" t="s">
        <v>130</v>
      </c>
      <c r="AD12" s="489"/>
      <c r="AE12" s="489"/>
      <c r="AF12" s="489"/>
      <c r="AG12" s="490"/>
      <c r="AH12" s="488" t="s">
        <v>131</v>
      </c>
      <c r="AI12" s="489"/>
      <c r="AJ12" s="489"/>
      <c r="AK12" s="489"/>
      <c r="AL12" s="491"/>
      <c r="AM12" s="440" t="s">
        <v>132</v>
      </c>
      <c r="AN12" s="441"/>
      <c r="AO12" s="441"/>
      <c r="AP12" s="441"/>
      <c r="AQ12" s="441"/>
      <c r="AR12" s="441"/>
      <c r="AS12" s="441"/>
      <c r="AT12" s="442"/>
      <c r="AU12" s="443" t="s">
        <v>133</v>
      </c>
      <c r="AV12" s="444"/>
      <c r="AW12" s="444"/>
      <c r="AX12" s="444"/>
      <c r="AY12" s="445" t="s">
        <v>134</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64287</v>
      </c>
      <c r="BW12" s="412"/>
      <c r="BX12" s="412"/>
      <c r="BY12" s="412"/>
      <c r="BZ12" s="412"/>
      <c r="CA12" s="412"/>
      <c r="CB12" s="412"/>
      <c r="CC12" s="413"/>
      <c r="CD12" s="414" t="s">
        <v>135</v>
      </c>
      <c r="CE12" s="415"/>
      <c r="CF12" s="415"/>
      <c r="CG12" s="415"/>
      <c r="CH12" s="415"/>
      <c r="CI12" s="415"/>
      <c r="CJ12" s="415"/>
      <c r="CK12" s="415"/>
      <c r="CL12" s="415"/>
      <c r="CM12" s="415"/>
      <c r="CN12" s="415"/>
      <c r="CO12" s="415"/>
      <c r="CP12" s="415"/>
      <c r="CQ12" s="415"/>
      <c r="CR12" s="415"/>
      <c r="CS12" s="416"/>
      <c r="CT12" s="451" t="s">
        <v>136</v>
      </c>
      <c r="CU12" s="452"/>
      <c r="CV12" s="452"/>
      <c r="CW12" s="452"/>
      <c r="CX12" s="452"/>
      <c r="CY12" s="452"/>
      <c r="CZ12" s="452"/>
      <c r="DA12" s="453"/>
      <c r="DB12" s="451" t="s">
        <v>136</v>
      </c>
      <c r="DC12" s="452"/>
      <c r="DD12" s="452"/>
      <c r="DE12" s="452"/>
      <c r="DF12" s="452"/>
      <c r="DG12" s="452"/>
      <c r="DH12" s="452"/>
      <c r="DI12" s="453"/>
    </row>
    <row r="13" spans="1:119" ht="18.75" customHeight="1">
      <c r="A13" s="174"/>
      <c r="B13" s="474"/>
      <c r="C13" s="475"/>
      <c r="D13" s="475"/>
      <c r="E13" s="475"/>
      <c r="F13" s="475"/>
      <c r="G13" s="475"/>
      <c r="H13" s="475"/>
      <c r="I13" s="475"/>
      <c r="J13" s="475"/>
      <c r="K13" s="476"/>
      <c r="L13" s="183"/>
      <c r="M13" s="502" t="s">
        <v>137</v>
      </c>
      <c r="N13" s="503"/>
      <c r="O13" s="503"/>
      <c r="P13" s="503"/>
      <c r="Q13" s="504"/>
      <c r="R13" s="495">
        <v>7202</v>
      </c>
      <c r="S13" s="496"/>
      <c r="T13" s="496"/>
      <c r="U13" s="496"/>
      <c r="V13" s="497"/>
      <c r="W13" s="427" t="s">
        <v>138</v>
      </c>
      <c r="X13" s="428"/>
      <c r="Y13" s="428"/>
      <c r="Z13" s="428"/>
      <c r="AA13" s="428"/>
      <c r="AB13" s="418"/>
      <c r="AC13" s="462">
        <v>509</v>
      </c>
      <c r="AD13" s="463"/>
      <c r="AE13" s="463"/>
      <c r="AF13" s="463"/>
      <c r="AG13" s="505"/>
      <c r="AH13" s="462">
        <v>584</v>
      </c>
      <c r="AI13" s="463"/>
      <c r="AJ13" s="463"/>
      <c r="AK13" s="463"/>
      <c r="AL13" s="464"/>
      <c r="AM13" s="440" t="s">
        <v>139</v>
      </c>
      <c r="AN13" s="441"/>
      <c r="AO13" s="441"/>
      <c r="AP13" s="441"/>
      <c r="AQ13" s="441"/>
      <c r="AR13" s="441"/>
      <c r="AS13" s="441"/>
      <c r="AT13" s="442"/>
      <c r="AU13" s="443" t="s">
        <v>140</v>
      </c>
      <c r="AV13" s="444"/>
      <c r="AW13" s="444"/>
      <c r="AX13" s="444"/>
      <c r="AY13" s="445" t="s">
        <v>141</v>
      </c>
      <c r="AZ13" s="446"/>
      <c r="BA13" s="446"/>
      <c r="BB13" s="446"/>
      <c r="BC13" s="446"/>
      <c r="BD13" s="446"/>
      <c r="BE13" s="446"/>
      <c r="BF13" s="446"/>
      <c r="BG13" s="446"/>
      <c r="BH13" s="446"/>
      <c r="BI13" s="446"/>
      <c r="BJ13" s="446"/>
      <c r="BK13" s="446"/>
      <c r="BL13" s="446"/>
      <c r="BM13" s="447"/>
      <c r="BN13" s="411">
        <v>114944</v>
      </c>
      <c r="BO13" s="412"/>
      <c r="BP13" s="412"/>
      <c r="BQ13" s="412"/>
      <c r="BR13" s="412"/>
      <c r="BS13" s="412"/>
      <c r="BT13" s="412"/>
      <c r="BU13" s="413"/>
      <c r="BV13" s="411">
        <v>-184</v>
      </c>
      <c r="BW13" s="412"/>
      <c r="BX13" s="412"/>
      <c r="BY13" s="412"/>
      <c r="BZ13" s="412"/>
      <c r="CA13" s="412"/>
      <c r="CB13" s="412"/>
      <c r="CC13" s="413"/>
      <c r="CD13" s="414" t="s">
        <v>142</v>
      </c>
      <c r="CE13" s="415"/>
      <c r="CF13" s="415"/>
      <c r="CG13" s="415"/>
      <c r="CH13" s="415"/>
      <c r="CI13" s="415"/>
      <c r="CJ13" s="415"/>
      <c r="CK13" s="415"/>
      <c r="CL13" s="415"/>
      <c r="CM13" s="415"/>
      <c r="CN13" s="415"/>
      <c r="CO13" s="415"/>
      <c r="CP13" s="415"/>
      <c r="CQ13" s="415"/>
      <c r="CR13" s="415"/>
      <c r="CS13" s="416"/>
      <c r="CT13" s="408">
        <v>9.1</v>
      </c>
      <c r="CU13" s="409"/>
      <c r="CV13" s="409"/>
      <c r="CW13" s="409"/>
      <c r="CX13" s="409"/>
      <c r="CY13" s="409"/>
      <c r="CZ13" s="409"/>
      <c r="DA13" s="410"/>
      <c r="DB13" s="408">
        <v>8.8000000000000007</v>
      </c>
      <c r="DC13" s="409"/>
      <c r="DD13" s="409"/>
      <c r="DE13" s="409"/>
      <c r="DF13" s="409"/>
      <c r="DG13" s="409"/>
      <c r="DH13" s="409"/>
      <c r="DI13" s="410"/>
    </row>
    <row r="14" spans="1:119" ht="18.75" customHeight="1" thickBot="1">
      <c r="A14" s="174"/>
      <c r="B14" s="474"/>
      <c r="C14" s="475"/>
      <c r="D14" s="475"/>
      <c r="E14" s="475"/>
      <c r="F14" s="475"/>
      <c r="G14" s="475"/>
      <c r="H14" s="475"/>
      <c r="I14" s="475"/>
      <c r="J14" s="475"/>
      <c r="K14" s="476"/>
      <c r="L14" s="492" t="s">
        <v>143</v>
      </c>
      <c r="M14" s="493"/>
      <c r="N14" s="493"/>
      <c r="O14" s="493"/>
      <c r="P14" s="493"/>
      <c r="Q14" s="494"/>
      <c r="R14" s="495">
        <v>7330</v>
      </c>
      <c r="S14" s="496"/>
      <c r="T14" s="496"/>
      <c r="U14" s="496"/>
      <c r="V14" s="497"/>
      <c r="W14" s="401"/>
      <c r="X14" s="402"/>
      <c r="Y14" s="402"/>
      <c r="Z14" s="402"/>
      <c r="AA14" s="402"/>
      <c r="AB14" s="391"/>
      <c r="AC14" s="498">
        <v>13.5</v>
      </c>
      <c r="AD14" s="499"/>
      <c r="AE14" s="499"/>
      <c r="AF14" s="499"/>
      <c r="AG14" s="500"/>
      <c r="AH14" s="498">
        <v>14.4</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144</v>
      </c>
      <c r="CE14" s="507"/>
      <c r="CF14" s="507"/>
      <c r="CG14" s="507"/>
      <c r="CH14" s="507"/>
      <c r="CI14" s="507"/>
      <c r="CJ14" s="507"/>
      <c r="CK14" s="507"/>
      <c r="CL14" s="507"/>
      <c r="CM14" s="507"/>
      <c r="CN14" s="507"/>
      <c r="CO14" s="507"/>
      <c r="CP14" s="507"/>
      <c r="CQ14" s="507"/>
      <c r="CR14" s="507"/>
      <c r="CS14" s="508"/>
      <c r="CT14" s="509">
        <v>80.099999999999994</v>
      </c>
      <c r="CU14" s="510"/>
      <c r="CV14" s="510"/>
      <c r="CW14" s="510"/>
      <c r="CX14" s="510"/>
      <c r="CY14" s="510"/>
      <c r="CZ14" s="510"/>
      <c r="DA14" s="511"/>
      <c r="DB14" s="509">
        <v>63.9</v>
      </c>
      <c r="DC14" s="510"/>
      <c r="DD14" s="510"/>
      <c r="DE14" s="510"/>
      <c r="DF14" s="510"/>
      <c r="DG14" s="510"/>
      <c r="DH14" s="510"/>
      <c r="DI14" s="511"/>
    </row>
    <row r="15" spans="1:119" ht="18.75" customHeight="1">
      <c r="A15" s="174"/>
      <c r="B15" s="474"/>
      <c r="C15" s="475"/>
      <c r="D15" s="475"/>
      <c r="E15" s="475"/>
      <c r="F15" s="475"/>
      <c r="G15" s="475"/>
      <c r="H15" s="475"/>
      <c r="I15" s="475"/>
      <c r="J15" s="475"/>
      <c r="K15" s="476"/>
      <c r="L15" s="183"/>
      <c r="M15" s="502" t="s">
        <v>137</v>
      </c>
      <c r="N15" s="503"/>
      <c r="O15" s="503"/>
      <c r="P15" s="503"/>
      <c r="Q15" s="504"/>
      <c r="R15" s="495">
        <v>7285</v>
      </c>
      <c r="S15" s="496"/>
      <c r="T15" s="496"/>
      <c r="U15" s="496"/>
      <c r="V15" s="497"/>
      <c r="W15" s="427" t="s">
        <v>145</v>
      </c>
      <c r="X15" s="428"/>
      <c r="Y15" s="428"/>
      <c r="Z15" s="428"/>
      <c r="AA15" s="428"/>
      <c r="AB15" s="418"/>
      <c r="AC15" s="462">
        <v>1076</v>
      </c>
      <c r="AD15" s="463"/>
      <c r="AE15" s="463"/>
      <c r="AF15" s="463"/>
      <c r="AG15" s="505"/>
      <c r="AH15" s="462">
        <v>1172</v>
      </c>
      <c r="AI15" s="463"/>
      <c r="AJ15" s="463"/>
      <c r="AK15" s="463"/>
      <c r="AL15" s="464"/>
      <c r="AM15" s="440"/>
      <c r="AN15" s="441"/>
      <c r="AO15" s="441"/>
      <c r="AP15" s="441"/>
      <c r="AQ15" s="441"/>
      <c r="AR15" s="441"/>
      <c r="AS15" s="441"/>
      <c r="AT15" s="442"/>
      <c r="AU15" s="443"/>
      <c r="AV15" s="444"/>
      <c r="AW15" s="444"/>
      <c r="AX15" s="444"/>
      <c r="AY15" s="371" t="s">
        <v>146</v>
      </c>
      <c r="AZ15" s="372"/>
      <c r="BA15" s="372"/>
      <c r="BB15" s="372"/>
      <c r="BC15" s="372"/>
      <c r="BD15" s="372"/>
      <c r="BE15" s="372"/>
      <c r="BF15" s="372"/>
      <c r="BG15" s="372"/>
      <c r="BH15" s="372"/>
      <c r="BI15" s="372"/>
      <c r="BJ15" s="372"/>
      <c r="BK15" s="372"/>
      <c r="BL15" s="372"/>
      <c r="BM15" s="373"/>
      <c r="BN15" s="374">
        <v>851570</v>
      </c>
      <c r="BO15" s="375"/>
      <c r="BP15" s="375"/>
      <c r="BQ15" s="375"/>
      <c r="BR15" s="375"/>
      <c r="BS15" s="375"/>
      <c r="BT15" s="375"/>
      <c r="BU15" s="376"/>
      <c r="BV15" s="374">
        <v>845978</v>
      </c>
      <c r="BW15" s="375"/>
      <c r="BX15" s="375"/>
      <c r="BY15" s="375"/>
      <c r="BZ15" s="375"/>
      <c r="CA15" s="375"/>
      <c r="CB15" s="375"/>
      <c r="CC15" s="376"/>
      <c r="CD15" s="512" t="s">
        <v>147</v>
      </c>
      <c r="CE15" s="513"/>
      <c r="CF15" s="513"/>
      <c r="CG15" s="513"/>
      <c r="CH15" s="513"/>
      <c r="CI15" s="513"/>
      <c r="CJ15" s="513"/>
      <c r="CK15" s="513"/>
      <c r="CL15" s="513"/>
      <c r="CM15" s="513"/>
      <c r="CN15" s="513"/>
      <c r="CO15" s="513"/>
      <c r="CP15" s="513"/>
      <c r="CQ15" s="513"/>
      <c r="CR15" s="513"/>
      <c r="CS15" s="514"/>
      <c r="CT15" s="184"/>
      <c r="CU15" s="185"/>
      <c r="CV15" s="185"/>
      <c r="CW15" s="185"/>
      <c r="CX15" s="185"/>
      <c r="CY15" s="185"/>
      <c r="CZ15" s="185"/>
      <c r="DA15" s="186"/>
      <c r="DB15" s="184"/>
      <c r="DC15" s="185"/>
      <c r="DD15" s="185"/>
      <c r="DE15" s="185"/>
      <c r="DF15" s="185"/>
      <c r="DG15" s="185"/>
      <c r="DH15" s="185"/>
      <c r="DI15" s="186"/>
    </row>
    <row r="16" spans="1:119" ht="18.75" customHeight="1">
      <c r="A16" s="174"/>
      <c r="B16" s="474"/>
      <c r="C16" s="475"/>
      <c r="D16" s="475"/>
      <c r="E16" s="475"/>
      <c r="F16" s="475"/>
      <c r="G16" s="475"/>
      <c r="H16" s="475"/>
      <c r="I16" s="475"/>
      <c r="J16" s="475"/>
      <c r="K16" s="476"/>
      <c r="L16" s="492" t="s">
        <v>148</v>
      </c>
      <c r="M16" s="515"/>
      <c r="N16" s="515"/>
      <c r="O16" s="515"/>
      <c r="P16" s="515"/>
      <c r="Q16" s="516"/>
      <c r="R16" s="517" t="s">
        <v>149</v>
      </c>
      <c r="S16" s="518"/>
      <c r="T16" s="518"/>
      <c r="U16" s="518"/>
      <c r="V16" s="519"/>
      <c r="W16" s="401"/>
      <c r="X16" s="402"/>
      <c r="Y16" s="402"/>
      <c r="Z16" s="402"/>
      <c r="AA16" s="402"/>
      <c r="AB16" s="391"/>
      <c r="AC16" s="498">
        <v>28.5</v>
      </c>
      <c r="AD16" s="499"/>
      <c r="AE16" s="499"/>
      <c r="AF16" s="499"/>
      <c r="AG16" s="500"/>
      <c r="AH16" s="498">
        <v>28.8</v>
      </c>
      <c r="AI16" s="499"/>
      <c r="AJ16" s="499"/>
      <c r="AK16" s="499"/>
      <c r="AL16" s="501"/>
      <c r="AM16" s="440"/>
      <c r="AN16" s="441"/>
      <c r="AO16" s="441"/>
      <c r="AP16" s="441"/>
      <c r="AQ16" s="441"/>
      <c r="AR16" s="441"/>
      <c r="AS16" s="441"/>
      <c r="AT16" s="442"/>
      <c r="AU16" s="443"/>
      <c r="AV16" s="444"/>
      <c r="AW16" s="444"/>
      <c r="AX16" s="444"/>
      <c r="AY16" s="445" t="s">
        <v>150</v>
      </c>
      <c r="AZ16" s="446"/>
      <c r="BA16" s="446"/>
      <c r="BB16" s="446"/>
      <c r="BC16" s="446"/>
      <c r="BD16" s="446"/>
      <c r="BE16" s="446"/>
      <c r="BF16" s="446"/>
      <c r="BG16" s="446"/>
      <c r="BH16" s="446"/>
      <c r="BI16" s="446"/>
      <c r="BJ16" s="446"/>
      <c r="BK16" s="446"/>
      <c r="BL16" s="446"/>
      <c r="BM16" s="447"/>
      <c r="BN16" s="411">
        <v>2890491</v>
      </c>
      <c r="BO16" s="412"/>
      <c r="BP16" s="412"/>
      <c r="BQ16" s="412"/>
      <c r="BR16" s="412"/>
      <c r="BS16" s="412"/>
      <c r="BT16" s="412"/>
      <c r="BU16" s="413"/>
      <c r="BV16" s="411">
        <v>2714039</v>
      </c>
      <c r="BW16" s="412"/>
      <c r="BX16" s="412"/>
      <c r="BY16" s="412"/>
      <c r="BZ16" s="412"/>
      <c r="CA16" s="412"/>
      <c r="CB16" s="412"/>
      <c r="CC16" s="413"/>
      <c r="CD16" s="187"/>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c r="A17" s="174"/>
      <c r="B17" s="477"/>
      <c r="C17" s="478"/>
      <c r="D17" s="478"/>
      <c r="E17" s="478"/>
      <c r="F17" s="478"/>
      <c r="G17" s="478"/>
      <c r="H17" s="478"/>
      <c r="I17" s="478"/>
      <c r="J17" s="478"/>
      <c r="K17" s="479"/>
      <c r="L17" s="188"/>
      <c r="M17" s="522" t="s">
        <v>151</v>
      </c>
      <c r="N17" s="523"/>
      <c r="O17" s="523"/>
      <c r="P17" s="523"/>
      <c r="Q17" s="524"/>
      <c r="R17" s="517" t="s">
        <v>152</v>
      </c>
      <c r="S17" s="518"/>
      <c r="T17" s="518"/>
      <c r="U17" s="518"/>
      <c r="V17" s="519"/>
      <c r="W17" s="427" t="s">
        <v>153</v>
      </c>
      <c r="X17" s="428"/>
      <c r="Y17" s="428"/>
      <c r="Z17" s="428"/>
      <c r="AA17" s="428"/>
      <c r="AB17" s="418"/>
      <c r="AC17" s="462">
        <v>2185</v>
      </c>
      <c r="AD17" s="463"/>
      <c r="AE17" s="463"/>
      <c r="AF17" s="463"/>
      <c r="AG17" s="505"/>
      <c r="AH17" s="462">
        <v>2313</v>
      </c>
      <c r="AI17" s="463"/>
      <c r="AJ17" s="463"/>
      <c r="AK17" s="463"/>
      <c r="AL17" s="464"/>
      <c r="AM17" s="440"/>
      <c r="AN17" s="441"/>
      <c r="AO17" s="441"/>
      <c r="AP17" s="441"/>
      <c r="AQ17" s="441"/>
      <c r="AR17" s="441"/>
      <c r="AS17" s="441"/>
      <c r="AT17" s="442"/>
      <c r="AU17" s="443"/>
      <c r="AV17" s="444"/>
      <c r="AW17" s="444"/>
      <c r="AX17" s="444"/>
      <c r="AY17" s="445" t="s">
        <v>154</v>
      </c>
      <c r="AZ17" s="446"/>
      <c r="BA17" s="446"/>
      <c r="BB17" s="446"/>
      <c r="BC17" s="446"/>
      <c r="BD17" s="446"/>
      <c r="BE17" s="446"/>
      <c r="BF17" s="446"/>
      <c r="BG17" s="446"/>
      <c r="BH17" s="446"/>
      <c r="BI17" s="446"/>
      <c r="BJ17" s="446"/>
      <c r="BK17" s="446"/>
      <c r="BL17" s="446"/>
      <c r="BM17" s="447"/>
      <c r="BN17" s="411">
        <v>1060735</v>
      </c>
      <c r="BO17" s="412"/>
      <c r="BP17" s="412"/>
      <c r="BQ17" s="412"/>
      <c r="BR17" s="412"/>
      <c r="BS17" s="412"/>
      <c r="BT17" s="412"/>
      <c r="BU17" s="413"/>
      <c r="BV17" s="411">
        <v>1054621</v>
      </c>
      <c r="BW17" s="412"/>
      <c r="BX17" s="412"/>
      <c r="BY17" s="412"/>
      <c r="BZ17" s="412"/>
      <c r="CA17" s="412"/>
      <c r="CB17" s="412"/>
      <c r="CC17" s="413"/>
      <c r="CD17" s="187"/>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c r="A18" s="174"/>
      <c r="B18" s="533" t="s">
        <v>155</v>
      </c>
      <c r="C18" s="454"/>
      <c r="D18" s="454"/>
      <c r="E18" s="534"/>
      <c r="F18" s="534"/>
      <c r="G18" s="534"/>
      <c r="H18" s="534"/>
      <c r="I18" s="534"/>
      <c r="J18" s="534"/>
      <c r="K18" s="534"/>
      <c r="L18" s="535">
        <v>63.39</v>
      </c>
      <c r="M18" s="535"/>
      <c r="N18" s="535"/>
      <c r="O18" s="535"/>
      <c r="P18" s="535"/>
      <c r="Q18" s="535"/>
      <c r="R18" s="536"/>
      <c r="S18" s="536"/>
      <c r="T18" s="536"/>
      <c r="U18" s="536"/>
      <c r="V18" s="537"/>
      <c r="W18" s="429"/>
      <c r="X18" s="430"/>
      <c r="Y18" s="430"/>
      <c r="Z18" s="430"/>
      <c r="AA18" s="430"/>
      <c r="AB18" s="421"/>
      <c r="AC18" s="538">
        <v>58</v>
      </c>
      <c r="AD18" s="539"/>
      <c r="AE18" s="539"/>
      <c r="AF18" s="539"/>
      <c r="AG18" s="540"/>
      <c r="AH18" s="538">
        <v>56.8</v>
      </c>
      <c r="AI18" s="539"/>
      <c r="AJ18" s="539"/>
      <c r="AK18" s="539"/>
      <c r="AL18" s="541"/>
      <c r="AM18" s="440"/>
      <c r="AN18" s="441"/>
      <c r="AO18" s="441"/>
      <c r="AP18" s="441"/>
      <c r="AQ18" s="441"/>
      <c r="AR18" s="441"/>
      <c r="AS18" s="441"/>
      <c r="AT18" s="442"/>
      <c r="AU18" s="443"/>
      <c r="AV18" s="444"/>
      <c r="AW18" s="444"/>
      <c r="AX18" s="444"/>
      <c r="AY18" s="445" t="s">
        <v>156</v>
      </c>
      <c r="AZ18" s="446"/>
      <c r="BA18" s="446"/>
      <c r="BB18" s="446"/>
      <c r="BC18" s="446"/>
      <c r="BD18" s="446"/>
      <c r="BE18" s="446"/>
      <c r="BF18" s="446"/>
      <c r="BG18" s="446"/>
      <c r="BH18" s="446"/>
      <c r="BI18" s="446"/>
      <c r="BJ18" s="446"/>
      <c r="BK18" s="446"/>
      <c r="BL18" s="446"/>
      <c r="BM18" s="447"/>
      <c r="BN18" s="411">
        <v>2822650</v>
      </c>
      <c r="BO18" s="412"/>
      <c r="BP18" s="412"/>
      <c r="BQ18" s="412"/>
      <c r="BR18" s="412"/>
      <c r="BS18" s="412"/>
      <c r="BT18" s="412"/>
      <c r="BU18" s="413"/>
      <c r="BV18" s="411">
        <v>2679446</v>
      </c>
      <c r="BW18" s="412"/>
      <c r="BX18" s="412"/>
      <c r="BY18" s="412"/>
      <c r="BZ18" s="412"/>
      <c r="CA18" s="412"/>
      <c r="CB18" s="412"/>
      <c r="CC18" s="413"/>
      <c r="CD18" s="187"/>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c r="A19" s="174"/>
      <c r="B19" s="533" t="s">
        <v>157</v>
      </c>
      <c r="C19" s="454"/>
      <c r="D19" s="454"/>
      <c r="E19" s="534"/>
      <c r="F19" s="534"/>
      <c r="G19" s="534"/>
      <c r="H19" s="534"/>
      <c r="I19" s="534"/>
      <c r="J19" s="534"/>
      <c r="K19" s="534"/>
      <c r="L19" s="542">
        <v>114</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158</v>
      </c>
      <c r="AZ19" s="446"/>
      <c r="BA19" s="446"/>
      <c r="BB19" s="446"/>
      <c r="BC19" s="446"/>
      <c r="BD19" s="446"/>
      <c r="BE19" s="446"/>
      <c r="BF19" s="446"/>
      <c r="BG19" s="446"/>
      <c r="BH19" s="446"/>
      <c r="BI19" s="446"/>
      <c r="BJ19" s="446"/>
      <c r="BK19" s="446"/>
      <c r="BL19" s="446"/>
      <c r="BM19" s="447"/>
      <c r="BN19" s="411">
        <v>3872376</v>
      </c>
      <c r="BO19" s="412"/>
      <c r="BP19" s="412"/>
      <c r="BQ19" s="412"/>
      <c r="BR19" s="412"/>
      <c r="BS19" s="412"/>
      <c r="BT19" s="412"/>
      <c r="BU19" s="413"/>
      <c r="BV19" s="411">
        <v>3794240</v>
      </c>
      <c r="BW19" s="412"/>
      <c r="BX19" s="412"/>
      <c r="BY19" s="412"/>
      <c r="BZ19" s="412"/>
      <c r="CA19" s="412"/>
      <c r="CB19" s="412"/>
      <c r="CC19" s="413"/>
      <c r="CD19" s="187"/>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c r="A20" s="174"/>
      <c r="B20" s="533" t="s">
        <v>159</v>
      </c>
      <c r="C20" s="454"/>
      <c r="D20" s="454"/>
      <c r="E20" s="534"/>
      <c r="F20" s="534"/>
      <c r="G20" s="534"/>
      <c r="H20" s="534"/>
      <c r="I20" s="534"/>
      <c r="J20" s="534"/>
      <c r="K20" s="534"/>
      <c r="L20" s="542">
        <v>2409</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87"/>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c r="A21" s="174"/>
      <c r="B21" s="551" t="s">
        <v>160</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87"/>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c r="A22" s="174"/>
      <c r="B22" s="581" t="s">
        <v>161</v>
      </c>
      <c r="C22" s="555"/>
      <c r="D22" s="556"/>
      <c r="E22" s="423" t="s">
        <v>1</v>
      </c>
      <c r="F22" s="428"/>
      <c r="G22" s="428"/>
      <c r="H22" s="428"/>
      <c r="I22" s="428"/>
      <c r="J22" s="428"/>
      <c r="K22" s="418"/>
      <c r="L22" s="423" t="s">
        <v>162</v>
      </c>
      <c r="M22" s="428"/>
      <c r="N22" s="428"/>
      <c r="O22" s="428"/>
      <c r="P22" s="418"/>
      <c r="Q22" s="586" t="s">
        <v>163</v>
      </c>
      <c r="R22" s="587"/>
      <c r="S22" s="587"/>
      <c r="T22" s="587"/>
      <c r="U22" s="587"/>
      <c r="V22" s="588"/>
      <c r="W22" s="554" t="s">
        <v>164</v>
      </c>
      <c r="X22" s="555"/>
      <c r="Y22" s="556"/>
      <c r="Z22" s="423" t="s">
        <v>1</v>
      </c>
      <c r="AA22" s="428"/>
      <c r="AB22" s="428"/>
      <c r="AC22" s="428"/>
      <c r="AD22" s="428"/>
      <c r="AE22" s="428"/>
      <c r="AF22" s="428"/>
      <c r="AG22" s="418"/>
      <c r="AH22" s="592" t="s">
        <v>165</v>
      </c>
      <c r="AI22" s="428"/>
      <c r="AJ22" s="428"/>
      <c r="AK22" s="428"/>
      <c r="AL22" s="418"/>
      <c r="AM22" s="592" t="s">
        <v>166</v>
      </c>
      <c r="AN22" s="593"/>
      <c r="AO22" s="593"/>
      <c r="AP22" s="593"/>
      <c r="AQ22" s="593"/>
      <c r="AR22" s="594"/>
      <c r="AS22" s="586" t="s">
        <v>163</v>
      </c>
      <c r="AT22" s="587"/>
      <c r="AU22" s="587"/>
      <c r="AV22" s="587"/>
      <c r="AW22" s="587"/>
      <c r="AX22" s="598"/>
      <c r="AY22" s="371" t="s">
        <v>167</v>
      </c>
      <c r="AZ22" s="372"/>
      <c r="BA22" s="372"/>
      <c r="BB22" s="372"/>
      <c r="BC22" s="372"/>
      <c r="BD22" s="372"/>
      <c r="BE22" s="372"/>
      <c r="BF22" s="372"/>
      <c r="BG22" s="372"/>
      <c r="BH22" s="372"/>
      <c r="BI22" s="372"/>
      <c r="BJ22" s="372"/>
      <c r="BK22" s="372"/>
      <c r="BL22" s="372"/>
      <c r="BM22" s="373"/>
      <c r="BN22" s="374">
        <v>5243110</v>
      </c>
      <c r="BO22" s="375"/>
      <c r="BP22" s="375"/>
      <c r="BQ22" s="375"/>
      <c r="BR22" s="375"/>
      <c r="BS22" s="375"/>
      <c r="BT22" s="375"/>
      <c r="BU22" s="376"/>
      <c r="BV22" s="374">
        <v>4580751</v>
      </c>
      <c r="BW22" s="375"/>
      <c r="BX22" s="375"/>
      <c r="BY22" s="375"/>
      <c r="BZ22" s="375"/>
      <c r="CA22" s="375"/>
      <c r="CB22" s="375"/>
      <c r="CC22" s="376"/>
      <c r="CD22" s="187"/>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c r="A23" s="174"/>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168</v>
      </c>
      <c r="AZ23" s="446"/>
      <c r="BA23" s="446"/>
      <c r="BB23" s="446"/>
      <c r="BC23" s="446"/>
      <c r="BD23" s="446"/>
      <c r="BE23" s="446"/>
      <c r="BF23" s="446"/>
      <c r="BG23" s="446"/>
      <c r="BH23" s="446"/>
      <c r="BI23" s="446"/>
      <c r="BJ23" s="446"/>
      <c r="BK23" s="446"/>
      <c r="BL23" s="446"/>
      <c r="BM23" s="447"/>
      <c r="BN23" s="411">
        <v>4741451</v>
      </c>
      <c r="BO23" s="412"/>
      <c r="BP23" s="412"/>
      <c r="BQ23" s="412"/>
      <c r="BR23" s="412"/>
      <c r="BS23" s="412"/>
      <c r="BT23" s="412"/>
      <c r="BU23" s="413"/>
      <c r="BV23" s="411">
        <v>4391592</v>
      </c>
      <c r="BW23" s="412"/>
      <c r="BX23" s="412"/>
      <c r="BY23" s="412"/>
      <c r="BZ23" s="412"/>
      <c r="CA23" s="412"/>
      <c r="CB23" s="412"/>
      <c r="CC23" s="413"/>
      <c r="CD23" s="187"/>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c r="A24" s="174"/>
      <c r="B24" s="582"/>
      <c r="C24" s="558"/>
      <c r="D24" s="559"/>
      <c r="E24" s="461" t="s">
        <v>169</v>
      </c>
      <c r="F24" s="441"/>
      <c r="G24" s="441"/>
      <c r="H24" s="441"/>
      <c r="I24" s="441"/>
      <c r="J24" s="441"/>
      <c r="K24" s="442"/>
      <c r="L24" s="462">
        <v>1</v>
      </c>
      <c r="M24" s="463"/>
      <c r="N24" s="463"/>
      <c r="O24" s="463"/>
      <c r="P24" s="505"/>
      <c r="Q24" s="462">
        <v>6840</v>
      </c>
      <c r="R24" s="463"/>
      <c r="S24" s="463"/>
      <c r="T24" s="463"/>
      <c r="U24" s="463"/>
      <c r="V24" s="505"/>
      <c r="W24" s="557"/>
      <c r="X24" s="558"/>
      <c r="Y24" s="559"/>
      <c r="Z24" s="461" t="s">
        <v>170</v>
      </c>
      <c r="AA24" s="441"/>
      <c r="AB24" s="441"/>
      <c r="AC24" s="441"/>
      <c r="AD24" s="441"/>
      <c r="AE24" s="441"/>
      <c r="AF24" s="441"/>
      <c r="AG24" s="442"/>
      <c r="AH24" s="462">
        <v>102</v>
      </c>
      <c r="AI24" s="463"/>
      <c r="AJ24" s="463"/>
      <c r="AK24" s="463"/>
      <c r="AL24" s="505"/>
      <c r="AM24" s="462">
        <v>316098</v>
      </c>
      <c r="AN24" s="463"/>
      <c r="AO24" s="463"/>
      <c r="AP24" s="463"/>
      <c r="AQ24" s="463"/>
      <c r="AR24" s="505"/>
      <c r="AS24" s="462">
        <v>3099</v>
      </c>
      <c r="AT24" s="463"/>
      <c r="AU24" s="463"/>
      <c r="AV24" s="463"/>
      <c r="AW24" s="463"/>
      <c r="AX24" s="464"/>
      <c r="AY24" s="527" t="s">
        <v>171</v>
      </c>
      <c r="AZ24" s="528"/>
      <c r="BA24" s="528"/>
      <c r="BB24" s="528"/>
      <c r="BC24" s="528"/>
      <c r="BD24" s="528"/>
      <c r="BE24" s="528"/>
      <c r="BF24" s="528"/>
      <c r="BG24" s="528"/>
      <c r="BH24" s="528"/>
      <c r="BI24" s="528"/>
      <c r="BJ24" s="528"/>
      <c r="BK24" s="528"/>
      <c r="BL24" s="528"/>
      <c r="BM24" s="529"/>
      <c r="BN24" s="411">
        <v>3520187</v>
      </c>
      <c r="BO24" s="412"/>
      <c r="BP24" s="412"/>
      <c r="BQ24" s="412"/>
      <c r="BR24" s="412"/>
      <c r="BS24" s="412"/>
      <c r="BT24" s="412"/>
      <c r="BU24" s="413"/>
      <c r="BV24" s="411">
        <v>2769429</v>
      </c>
      <c r="BW24" s="412"/>
      <c r="BX24" s="412"/>
      <c r="BY24" s="412"/>
      <c r="BZ24" s="412"/>
      <c r="CA24" s="412"/>
      <c r="CB24" s="412"/>
      <c r="CC24" s="413"/>
      <c r="CD24" s="187"/>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c r="A25" s="174"/>
      <c r="B25" s="582"/>
      <c r="C25" s="558"/>
      <c r="D25" s="559"/>
      <c r="E25" s="461" t="s">
        <v>172</v>
      </c>
      <c r="F25" s="441"/>
      <c r="G25" s="441"/>
      <c r="H25" s="441"/>
      <c r="I25" s="441"/>
      <c r="J25" s="441"/>
      <c r="K25" s="442"/>
      <c r="L25" s="462">
        <v>1</v>
      </c>
      <c r="M25" s="463"/>
      <c r="N25" s="463"/>
      <c r="O25" s="463"/>
      <c r="P25" s="505"/>
      <c r="Q25" s="462">
        <v>5610</v>
      </c>
      <c r="R25" s="463"/>
      <c r="S25" s="463"/>
      <c r="T25" s="463"/>
      <c r="U25" s="463"/>
      <c r="V25" s="505"/>
      <c r="W25" s="557"/>
      <c r="X25" s="558"/>
      <c r="Y25" s="559"/>
      <c r="Z25" s="461" t="s">
        <v>173</v>
      </c>
      <c r="AA25" s="441"/>
      <c r="AB25" s="441"/>
      <c r="AC25" s="441"/>
      <c r="AD25" s="441"/>
      <c r="AE25" s="441"/>
      <c r="AF25" s="441"/>
      <c r="AG25" s="442"/>
      <c r="AH25" s="462" t="s">
        <v>174</v>
      </c>
      <c r="AI25" s="463"/>
      <c r="AJ25" s="463"/>
      <c r="AK25" s="463"/>
      <c r="AL25" s="505"/>
      <c r="AM25" s="462" t="s">
        <v>136</v>
      </c>
      <c r="AN25" s="463"/>
      <c r="AO25" s="463"/>
      <c r="AP25" s="463"/>
      <c r="AQ25" s="463"/>
      <c r="AR25" s="505"/>
      <c r="AS25" s="462" t="s">
        <v>175</v>
      </c>
      <c r="AT25" s="463"/>
      <c r="AU25" s="463"/>
      <c r="AV25" s="463"/>
      <c r="AW25" s="463"/>
      <c r="AX25" s="464"/>
      <c r="AY25" s="371" t="s">
        <v>176</v>
      </c>
      <c r="AZ25" s="372"/>
      <c r="BA25" s="372"/>
      <c r="BB25" s="372"/>
      <c r="BC25" s="372"/>
      <c r="BD25" s="372"/>
      <c r="BE25" s="372"/>
      <c r="BF25" s="372"/>
      <c r="BG25" s="372"/>
      <c r="BH25" s="372"/>
      <c r="BI25" s="372"/>
      <c r="BJ25" s="372"/>
      <c r="BK25" s="372"/>
      <c r="BL25" s="372"/>
      <c r="BM25" s="373"/>
      <c r="BN25" s="374">
        <v>22887</v>
      </c>
      <c r="BO25" s="375"/>
      <c r="BP25" s="375"/>
      <c r="BQ25" s="375"/>
      <c r="BR25" s="375"/>
      <c r="BS25" s="375"/>
      <c r="BT25" s="375"/>
      <c r="BU25" s="376"/>
      <c r="BV25" s="374">
        <v>19038</v>
      </c>
      <c r="BW25" s="375"/>
      <c r="BX25" s="375"/>
      <c r="BY25" s="375"/>
      <c r="BZ25" s="375"/>
      <c r="CA25" s="375"/>
      <c r="CB25" s="375"/>
      <c r="CC25" s="376"/>
      <c r="CD25" s="187"/>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c r="A26" s="174"/>
      <c r="B26" s="582"/>
      <c r="C26" s="558"/>
      <c r="D26" s="559"/>
      <c r="E26" s="461" t="s">
        <v>177</v>
      </c>
      <c r="F26" s="441"/>
      <c r="G26" s="441"/>
      <c r="H26" s="441"/>
      <c r="I26" s="441"/>
      <c r="J26" s="441"/>
      <c r="K26" s="442"/>
      <c r="L26" s="462">
        <v>1</v>
      </c>
      <c r="M26" s="463"/>
      <c r="N26" s="463"/>
      <c r="O26" s="463"/>
      <c r="P26" s="505"/>
      <c r="Q26" s="462">
        <v>5420</v>
      </c>
      <c r="R26" s="463"/>
      <c r="S26" s="463"/>
      <c r="T26" s="463"/>
      <c r="U26" s="463"/>
      <c r="V26" s="505"/>
      <c r="W26" s="557"/>
      <c r="X26" s="558"/>
      <c r="Y26" s="559"/>
      <c r="Z26" s="461" t="s">
        <v>178</v>
      </c>
      <c r="AA26" s="563"/>
      <c r="AB26" s="563"/>
      <c r="AC26" s="563"/>
      <c r="AD26" s="563"/>
      <c r="AE26" s="563"/>
      <c r="AF26" s="563"/>
      <c r="AG26" s="564"/>
      <c r="AH26" s="462">
        <v>6</v>
      </c>
      <c r="AI26" s="463"/>
      <c r="AJ26" s="463"/>
      <c r="AK26" s="463"/>
      <c r="AL26" s="505"/>
      <c r="AM26" s="462">
        <v>20082</v>
      </c>
      <c r="AN26" s="463"/>
      <c r="AO26" s="463"/>
      <c r="AP26" s="463"/>
      <c r="AQ26" s="463"/>
      <c r="AR26" s="505"/>
      <c r="AS26" s="462">
        <v>3347</v>
      </c>
      <c r="AT26" s="463"/>
      <c r="AU26" s="463"/>
      <c r="AV26" s="463"/>
      <c r="AW26" s="463"/>
      <c r="AX26" s="464"/>
      <c r="AY26" s="414" t="s">
        <v>179</v>
      </c>
      <c r="AZ26" s="415"/>
      <c r="BA26" s="415"/>
      <c r="BB26" s="415"/>
      <c r="BC26" s="415"/>
      <c r="BD26" s="415"/>
      <c r="BE26" s="415"/>
      <c r="BF26" s="415"/>
      <c r="BG26" s="415"/>
      <c r="BH26" s="415"/>
      <c r="BI26" s="415"/>
      <c r="BJ26" s="415"/>
      <c r="BK26" s="415"/>
      <c r="BL26" s="415"/>
      <c r="BM26" s="416"/>
      <c r="BN26" s="411" t="s">
        <v>136</v>
      </c>
      <c r="BO26" s="412"/>
      <c r="BP26" s="412"/>
      <c r="BQ26" s="412"/>
      <c r="BR26" s="412"/>
      <c r="BS26" s="412"/>
      <c r="BT26" s="412"/>
      <c r="BU26" s="413"/>
      <c r="BV26" s="411" t="s">
        <v>175</v>
      </c>
      <c r="BW26" s="412"/>
      <c r="BX26" s="412"/>
      <c r="BY26" s="412"/>
      <c r="BZ26" s="412"/>
      <c r="CA26" s="412"/>
      <c r="CB26" s="412"/>
      <c r="CC26" s="413"/>
      <c r="CD26" s="187"/>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c r="A27" s="174"/>
      <c r="B27" s="582"/>
      <c r="C27" s="558"/>
      <c r="D27" s="559"/>
      <c r="E27" s="461" t="s">
        <v>180</v>
      </c>
      <c r="F27" s="441"/>
      <c r="G27" s="441"/>
      <c r="H27" s="441"/>
      <c r="I27" s="441"/>
      <c r="J27" s="441"/>
      <c r="K27" s="442"/>
      <c r="L27" s="462">
        <v>1</v>
      </c>
      <c r="M27" s="463"/>
      <c r="N27" s="463"/>
      <c r="O27" s="463"/>
      <c r="P27" s="505"/>
      <c r="Q27" s="462">
        <v>2710</v>
      </c>
      <c r="R27" s="463"/>
      <c r="S27" s="463"/>
      <c r="T27" s="463"/>
      <c r="U27" s="463"/>
      <c r="V27" s="505"/>
      <c r="W27" s="557"/>
      <c r="X27" s="558"/>
      <c r="Y27" s="559"/>
      <c r="Z27" s="461" t="s">
        <v>181</v>
      </c>
      <c r="AA27" s="441"/>
      <c r="AB27" s="441"/>
      <c r="AC27" s="441"/>
      <c r="AD27" s="441"/>
      <c r="AE27" s="441"/>
      <c r="AF27" s="441"/>
      <c r="AG27" s="442"/>
      <c r="AH27" s="462">
        <v>4</v>
      </c>
      <c r="AI27" s="463"/>
      <c r="AJ27" s="463"/>
      <c r="AK27" s="463"/>
      <c r="AL27" s="505"/>
      <c r="AM27" s="462">
        <v>10485</v>
      </c>
      <c r="AN27" s="463"/>
      <c r="AO27" s="463"/>
      <c r="AP27" s="463"/>
      <c r="AQ27" s="463"/>
      <c r="AR27" s="505"/>
      <c r="AS27" s="462">
        <v>2621</v>
      </c>
      <c r="AT27" s="463"/>
      <c r="AU27" s="463"/>
      <c r="AV27" s="463"/>
      <c r="AW27" s="463"/>
      <c r="AX27" s="464"/>
      <c r="AY27" s="506" t="s">
        <v>182</v>
      </c>
      <c r="AZ27" s="507"/>
      <c r="BA27" s="507"/>
      <c r="BB27" s="507"/>
      <c r="BC27" s="507"/>
      <c r="BD27" s="507"/>
      <c r="BE27" s="507"/>
      <c r="BF27" s="507"/>
      <c r="BG27" s="507"/>
      <c r="BH27" s="507"/>
      <c r="BI27" s="507"/>
      <c r="BJ27" s="507"/>
      <c r="BK27" s="507"/>
      <c r="BL27" s="507"/>
      <c r="BM27" s="508"/>
      <c r="BN27" s="530">
        <v>101967</v>
      </c>
      <c r="BO27" s="531"/>
      <c r="BP27" s="531"/>
      <c r="BQ27" s="531"/>
      <c r="BR27" s="531"/>
      <c r="BS27" s="531"/>
      <c r="BT27" s="531"/>
      <c r="BU27" s="532"/>
      <c r="BV27" s="530">
        <v>101956</v>
      </c>
      <c r="BW27" s="531"/>
      <c r="BX27" s="531"/>
      <c r="BY27" s="531"/>
      <c r="BZ27" s="531"/>
      <c r="CA27" s="531"/>
      <c r="CB27" s="531"/>
      <c r="CC27" s="532"/>
      <c r="CD27" s="189"/>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c r="A28" s="174"/>
      <c r="B28" s="582"/>
      <c r="C28" s="558"/>
      <c r="D28" s="559"/>
      <c r="E28" s="461" t="s">
        <v>183</v>
      </c>
      <c r="F28" s="441"/>
      <c r="G28" s="441"/>
      <c r="H28" s="441"/>
      <c r="I28" s="441"/>
      <c r="J28" s="441"/>
      <c r="K28" s="442"/>
      <c r="L28" s="462">
        <v>1</v>
      </c>
      <c r="M28" s="463"/>
      <c r="N28" s="463"/>
      <c r="O28" s="463"/>
      <c r="P28" s="505"/>
      <c r="Q28" s="462">
        <v>2180</v>
      </c>
      <c r="R28" s="463"/>
      <c r="S28" s="463"/>
      <c r="T28" s="463"/>
      <c r="U28" s="463"/>
      <c r="V28" s="505"/>
      <c r="W28" s="557"/>
      <c r="X28" s="558"/>
      <c r="Y28" s="559"/>
      <c r="Z28" s="461" t="s">
        <v>184</v>
      </c>
      <c r="AA28" s="441"/>
      <c r="AB28" s="441"/>
      <c r="AC28" s="441"/>
      <c r="AD28" s="441"/>
      <c r="AE28" s="441"/>
      <c r="AF28" s="441"/>
      <c r="AG28" s="442"/>
      <c r="AH28" s="462" t="s">
        <v>136</v>
      </c>
      <c r="AI28" s="463"/>
      <c r="AJ28" s="463"/>
      <c r="AK28" s="463"/>
      <c r="AL28" s="505"/>
      <c r="AM28" s="462" t="s">
        <v>136</v>
      </c>
      <c r="AN28" s="463"/>
      <c r="AO28" s="463"/>
      <c r="AP28" s="463"/>
      <c r="AQ28" s="463"/>
      <c r="AR28" s="505"/>
      <c r="AS28" s="462" t="s">
        <v>136</v>
      </c>
      <c r="AT28" s="463"/>
      <c r="AU28" s="463"/>
      <c r="AV28" s="463"/>
      <c r="AW28" s="463"/>
      <c r="AX28" s="464"/>
      <c r="AY28" s="565" t="s">
        <v>185</v>
      </c>
      <c r="AZ28" s="566"/>
      <c r="BA28" s="566"/>
      <c r="BB28" s="567"/>
      <c r="BC28" s="371" t="s">
        <v>48</v>
      </c>
      <c r="BD28" s="372"/>
      <c r="BE28" s="372"/>
      <c r="BF28" s="372"/>
      <c r="BG28" s="372"/>
      <c r="BH28" s="372"/>
      <c r="BI28" s="372"/>
      <c r="BJ28" s="372"/>
      <c r="BK28" s="372"/>
      <c r="BL28" s="372"/>
      <c r="BM28" s="373"/>
      <c r="BN28" s="374">
        <v>1172581</v>
      </c>
      <c r="BO28" s="375"/>
      <c r="BP28" s="375"/>
      <c r="BQ28" s="375"/>
      <c r="BR28" s="375"/>
      <c r="BS28" s="375"/>
      <c r="BT28" s="375"/>
      <c r="BU28" s="376"/>
      <c r="BV28" s="374">
        <v>1101613</v>
      </c>
      <c r="BW28" s="375"/>
      <c r="BX28" s="375"/>
      <c r="BY28" s="375"/>
      <c r="BZ28" s="375"/>
      <c r="CA28" s="375"/>
      <c r="CB28" s="375"/>
      <c r="CC28" s="376"/>
      <c r="CD28" s="187"/>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c r="A29" s="174"/>
      <c r="B29" s="582"/>
      <c r="C29" s="558"/>
      <c r="D29" s="559"/>
      <c r="E29" s="461" t="s">
        <v>186</v>
      </c>
      <c r="F29" s="441"/>
      <c r="G29" s="441"/>
      <c r="H29" s="441"/>
      <c r="I29" s="441"/>
      <c r="J29" s="441"/>
      <c r="K29" s="442"/>
      <c r="L29" s="462">
        <v>10</v>
      </c>
      <c r="M29" s="463"/>
      <c r="N29" s="463"/>
      <c r="O29" s="463"/>
      <c r="P29" s="505"/>
      <c r="Q29" s="462">
        <v>2030</v>
      </c>
      <c r="R29" s="463"/>
      <c r="S29" s="463"/>
      <c r="T29" s="463"/>
      <c r="U29" s="463"/>
      <c r="V29" s="505"/>
      <c r="W29" s="560"/>
      <c r="X29" s="561"/>
      <c r="Y29" s="562"/>
      <c r="Z29" s="461" t="s">
        <v>187</v>
      </c>
      <c r="AA29" s="441"/>
      <c r="AB29" s="441"/>
      <c r="AC29" s="441"/>
      <c r="AD29" s="441"/>
      <c r="AE29" s="441"/>
      <c r="AF29" s="441"/>
      <c r="AG29" s="442"/>
      <c r="AH29" s="462">
        <v>106</v>
      </c>
      <c r="AI29" s="463"/>
      <c r="AJ29" s="463"/>
      <c r="AK29" s="463"/>
      <c r="AL29" s="505"/>
      <c r="AM29" s="462">
        <v>326583</v>
      </c>
      <c r="AN29" s="463"/>
      <c r="AO29" s="463"/>
      <c r="AP29" s="463"/>
      <c r="AQ29" s="463"/>
      <c r="AR29" s="505"/>
      <c r="AS29" s="462">
        <v>3081</v>
      </c>
      <c r="AT29" s="463"/>
      <c r="AU29" s="463"/>
      <c r="AV29" s="463"/>
      <c r="AW29" s="463"/>
      <c r="AX29" s="464"/>
      <c r="AY29" s="568"/>
      <c r="AZ29" s="569"/>
      <c r="BA29" s="569"/>
      <c r="BB29" s="570"/>
      <c r="BC29" s="445" t="s">
        <v>188</v>
      </c>
      <c r="BD29" s="446"/>
      <c r="BE29" s="446"/>
      <c r="BF29" s="446"/>
      <c r="BG29" s="446"/>
      <c r="BH29" s="446"/>
      <c r="BI29" s="446"/>
      <c r="BJ29" s="446"/>
      <c r="BK29" s="446"/>
      <c r="BL29" s="446"/>
      <c r="BM29" s="447"/>
      <c r="BN29" s="411">
        <v>272454</v>
      </c>
      <c r="BO29" s="412"/>
      <c r="BP29" s="412"/>
      <c r="BQ29" s="412"/>
      <c r="BR29" s="412"/>
      <c r="BS29" s="412"/>
      <c r="BT29" s="412"/>
      <c r="BU29" s="413"/>
      <c r="BV29" s="411">
        <v>130730</v>
      </c>
      <c r="BW29" s="412"/>
      <c r="BX29" s="412"/>
      <c r="BY29" s="412"/>
      <c r="BZ29" s="412"/>
      <c r="CA29" s="412"/>
      <c r="CB29" s="412"/>
      <c r="CC29" s="413"/>
      <c r="CD29" s="189"/>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c r="A30" s="174"/>
      <c r="B30" s="583"/>
      <c r="C30" s="584"/>
      <c r="D30" s="585"/>
      <c r="E30" s="465"/>
      <c r="F30" s="466"/>
      <c r="G30" s="466"/>
      <c r="H30" s="466"/>
      <c r="I30" s="466"/>
      <c r="J30" s="466"/>
      <c r="K30" s="467"/>
      <c r="L30" s="575"/>
      <c r="M30" s="576"/>
      <c r="N30" s="576"/>
      <c r="O30" s="576"/>
      <c r="P30" s="577"/>
      <c r="Q30" s="575"/>
      <c r="R30" s="576"/>
      <c r="S30" s="576"/>
      <c r="T30" s="576"/>
      <c r="U30" s="576"/>
      <c r="V30" s="577"/>
      <c r="W30" s="578" t="s">
        <v>189</v>
      </c>
      <c r="X30" s="579"/>
      <c r="Y30" s="579"/>
      <c r="Z30" s="579"/>
      <c r="AA30" s="579"/>
      <c r="AB30" s="579"/>
      <c r="AC30" s="579"/>
      <c r="AD30" s="579"/>
      <c r="AE30" s="579"/>
      <c r="AF30" s="579"/>
      <c r="AG30" s="580"/>
      <c r="AH30" s="538">
        <v>98</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148750</v>
      </c>
      <c r="BO30" s="531"/>
      <c r="BP30" s="531"/>
      <c r="BQ30" s="531"/>
      <c r="BR30" s="531"/>
      <c r="BS30" s="531"/>
      <c r="BT30" s="531"/>
      <c r="BU30" s="532"/>
      <c r="BV30" s="530">
        <v>310708</v>
      </c>
      <c r="BW30" s="531"/>
      <c r="BX30" s="531"/>
      <c r="BY30" s="531"/>
      <c r="BZ30" s="531"/>
      <c r="CA30" s="531"/>
      <c r="CB30" s="531"/>
      <c r="CC30" s="532"/>
      <c r="CD30" s="190"/>
      <c r="CE30" s="191"/>
      <c r="CF30" s="191"/>
      <c r="CG30" s="191"/>
      <c r="CH30" s="191"/>
      <c r="CI30" s="191"/>
      <c r="CJ30" s="191"/>
      <c r="CK30" s="191"/>
      <c r="CL30" s="191"/>
      <c r="CM30" s="191"/>
      <c r="CN30" s="191"/>
      <c r="CO30" s="191"/>
      <c r="CP30" s="191"/>
      <c r="CQ30" s="191"/>
      <c r="CR30" s="191"/>
      <c r="CS30" s="192"/>
      <c r="CT30" s="193"/>
      <c r="CU30" s="194"/>
      <c r="CV30" s="194"/>
      <c r="CW30" s="194"/>
      <c r="CX30" s="194"/>
      <c r="CY30" s="194"/>
      <c r="CZ30" s="194"/>
      <c r="DA30" s="195"/>
      <c r="DB30" s="193"/>
      <c r="DC30" s="194"/>
      <c r="DD30" s="194"/>
      <c r="DE30" s="194"/>
      <c r="DF30" s="194"/>
      <c r="DG30" s="194"/>
      <c r="DH30" s="194"/>
      <c r="DI30" s="195"/>
    </row>
    <row r="31" spans="1:113" ht="13.5" customHeight="1">
      <c r="A31" s="174"/>
      <c r="B31" s="196"/>
      <c r="DI31" s="197"/>
    </row>
    <row r="32" spans="1:113" ht="13.5" customHeight="1">
      <c r="A32" s="174"/>
      <c r="B32" s="198"/>
      <c r="C32" s="574" t="s">
        <v>190</v>
      </c>
      <c r="D32" s="574"/>
      <c r="E32" s="574"/>
      <c r="F32" s="574"/>
      <c r="G32" s="574"/>
      <c r="H32" s="574"/>
      <c r="I32" s="574"/>
      <c r="J32" s="574"/>
      <c r="K32" s="574"/>
      <c r="L32" s="574"/>
      <c r="M32" s="574"/>
      <c r="N32" s="574"/>
      <c r="O32" s="574"/>
      <c r="P32" s="574"/>
      <c r="Q32" s="574"/>
      <c r="R32" s="574"/>
      <c r="S32" s="57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197"/>
    </row>
    <row r="33" spans="1:113" ht="13.5" customHeight="1">
      <c r="A33" s="174"/>
      <c r="B33" s="198"/>
      <c r="C33" s="435" t="s">
        <v>196</v>
      </c>
      <c r="D33" s="435"/>
      <c r="E33" s="400" t="s">
        <v>197</v>
      </c>
      <c r="F33" s="400"/>
      <c r="G33" s="400"/>
      <c r="H33" s="400"/>
      <c r="I33" s="400"/>
      <c r="J33" s="400"/>
      <c r="K33" s="400"/>
      <c r="L33" s="400"/>
      <c r="M33" s="400"/>
      <c r="N33" s="400"/>
      <c r="O33" s="400"/>
      <c r="P33" s="400"/>
      <c r="Q33" s="400"/>
      <c r="R33" s="400"/>
      <c r="S33" s="400"/>
      <c r="T33" s="199"/>
      <c r="U33" s="435" t="s">
        <v>198</v>
      </c>
      <c r="V33" s="435"/>
      <c r="W33" s="400" t="s">
        <v>199</v>
      </c>
      <c r="X33" s="400"/>
      <c r="Y33" s="400"/>
      <c r="Z33" s="400"/>
      <c r="AA33" s="400"/>
      <c r="AB33" s="400"/>
      <c r="AC33" s="400"/>
      <c r="AD33" s="400"/>
      <c r="AE33" s="400"/>
      <c r="AF33" s="400"/>
      <c r="AG33" s="400"/>
      <c r="AH33" s="400"/>
      <c r="AI33" s="400"/>
      <c r="AJ33" s="400"/>
      <c r="AK33" s="400"/>
      <c r="AL33" s="199"/>
      <c r="AM33" s="435" t="s">
        <v>196</v>
      </c>
      <c r="AN33" s="435"/>
      <c r="AO33" s="400" t="s">
        <v>197</v>
      </c>
      <c r="AP33" s="400"/>
      <c r="AQ33" s="400"/>
      <c r="AR33" s="400"/>
      <c r="AS33" s="400"/>
      <c r="AT33" s="400"/>
      <c r="AU33" s="400"/>
      <c r="AV33" s="400"/>
      <c r="AW33" s="400"/>
      <c r="AX33" s="400"/>
      <c r="AY33" s="400"/>
      <c r="AZ33" s="400"/>
      <c r="BA33" s="400"/>
      <c r="BB33" s="400"/>
      <c r="BC33" s="400"/>
      <c r="BD33" s="200"/>
      <c r="BE33" s="400" t="s">
        <v>200</v>
      </c>
      <c r="BF33" s="400"/>
      <c r="BG33" s="400" t="s">
        <v>201</v>
      </c>
      <c r="BH33" s="400"/>
      <c r="BI33" s="400"/>
      <c r="BJ33" s="400"/>
      <c r="BK33" s="400"/>
      <c r="BL33" s="400"/>
      <c r="BM33" s="400"/>
      <c r="BN33" s="400"/>
      <c r="BO33" s="400"/>
      <c r="BP33" s="400"/>
      <c r="BQ33" s="400"/>
      <c r="BR33" s="400"/>
      <c r="BS33" s="400"/>
      <c r="BT33" s="400"/>
      <c r="BU33" s="400"/>
      <c r="BV33" s="200"/>
      <c r="BW33" s="435" t="s">
        <v>200</v>
      </c>
      <c r="BX33" s="435"/>
      <c r="BY33" s="400" t="s">
        <v>202</v>
      </c>
      <c r="BZ33" s="400"/>
      <c r="CA33" s="400"/>
      <c r="CB33" s="400"/>
      <c r="CC33" s="400"/>
      <c r="CD33" s="400"/>
      <c r="CE33" s="400"/>
      <c r="CF33" s="400"/>
      <c r="CG33" s="400"/>
      <c r="CH33" s="400"/>
      <c r="CI33" s="400"/>
      <c r="CJ33" s="400"/>
      <c r="CK33" s="400"/>
      <c r="CL33" s="400"/>
      <c r="CM33" s="400"/>
      <c r="CN33" s="199"/>
      <c r="CO33" s="435" t="s">
        <v>196</v>
      </c>
      <c r="CP33" s="435"/>
      <c r="CQ33" s="400" t="s">
        <v>203</v>
      </c>
      <c r="CR33" s="400"/>
      <c r="CS33" s="400"/>
      <c r="CT33" s="400"/>
      <c r="CU33" s="400"/>
      <c r="CV33" s="400"/>
      <c r="CW33" s="400"/>
      <c r="CX33" s="400"/>
      <c r="CY33" s="400"/>
      <c r="CZ33" s="400"/>
      <c r="DA33" s="400"/>
      <c r="DB33" s="400"/>
      <c r="DC33" s="400"/>
      <c r="DD33" s="400"/>
      <c r="DE33" s="400"/>
      <c r="DF33" s="199"/>
      <c r="DG33" s="600" t="s">
        <v>204</v>
      </c>
      <c r="DH33" s="600"/>
      <c r="DI33" s="201"/>
    </row>
    <row r="34" spans="1:113" ht="32.25" customHeight="1">
      <c r="A34" s="174"/>
      <c r="B34" s="198"/>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4"/>
      <c r="U34" s="601">
        <f>IF(W34="","",MAX(C34:D43)+1)</f>
        <v>3</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4"/>
      <c r="AM34" s="601">
        <f>IF(AO34="","",MAX(C34:D43,U34:V43)+1)</f>
        <v>6</v>
      </c>
      <c r="AN34" s="601"/>
      <c r="AO34" s="602" t="str">
        <f>IF('各会計、関係団体の財政状況及び健全化判断比率'!B31="","",'各会計、関係団体の財政状況及び健全化判断比率'!B31)</f>
        <v>水道事業会計</v>
      </c>
      <c r="AP34" s="602"/>
      <c r="AQ34" s="602"/>
      <c r="AR34" s="602"/>
      <c r="AS34" s="602"/>
      <c r="AT34" s="602"/>
      <c r="AU34" s="602"/>
      <c r="AV34" s="602"/>
      <c r="AW34" s="602"/>
      <c r="AX34" s="602"/>
      <c r="AY34" s="602"/>
      <c r="AZ34" s="602"/>
      <c r="BA34" s="602"/>
      <c r="BB34" s="602"/>
      <c r="BC34" s="602"/>
      <c r="BD34" s="174"/>
      <c r="BE34" s="601" t="str">
        <f>IF(BG34="","",MAX(C34:D43,U34:V43,AM34:AN43)+1)</f>
        <v/>
      </c>
      <c r="BF34" s="601"/>
      <c r="BG34" s="602"/>
      <c r="BH34" s="602"/>
      <c r="BI34" s="602"/>
      <c r="BJ34" s="602"/>
      <c r="BK34" s="602"/>
      <c r="BL34" s="602"/>
      <c r="BM34" s="602"/>
      <c r="BN34" s="602"/>
      <c r="BO34" s="602"/>
      <c r="BP34" s="602"/>
      <c r="BQ34" s="602"/>
      <c r="BR34" s="602"/>
      <c r="BS34" s="602"/>
      <c r="BT34" s="602"/>
      <c r="BU34" s="602"/>
      <c r="BV34" s="174"/>
      <c r="BW34" s="601">
        <f>IF(BY34="","",MAX(C34:D43,U34:V43,AM34:AN43,BE34:BF43)+1)</f>
        <v>8</v>
      </c>
      <c r="BX34" s="601"/>
      <c r="BY34" s="602" t="str">
        <f>IF('各会計、関係団体の財政状況及び健全化判断比率'!B68="","",'各会計、関係団体の財政状況及び健全化判断比率'!B68)</f>
        <v>一関地区広域行政組合（一般会計）</v>
      </c>
      <c r="BZ34" s="602"/>
      <c r="CA34" s="602"/>
      <c r="CB34" s="602"/>
      <c r="CC34" s="602"/>
      <c r="CD34" s="602"/>
      <c r="CE34" s="602"/>
      <c r="CF34" s="602"/>
      <c r="CG34" s="602"/>
      <c r="CH34" s="602"/>
      <c r="CI34" s="602"/>
      <c r="CJ34" s="602"/>
      <c r="CK34" s="602"/>
      <c r="CL34" s="602"/>
      <c r="CM34" s="602"/>
      <c r="CN34" s="174"/>
      <c r="CO34" s="601" t="str">
        <f>IF(CQ34="","",MAX(C34:D43,U34:V43,AM34:AN43,BE34:BF43,BW34:BX43)+1)</f>
        <v/>
      </c>
      <c r="CP34" s="601"/>
      <c r="CQ34" s="602" t="str">
        <f>IF('各会計、関係団体の財政状況及び健全化判断比率'!BS7="","",'各会計、関係団体の財政状況及び健全化判断比率'!BS7)</f>
        <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1"/>
    </row>
    <row r="35" spans="1:113" ht="32.25" customHeight="1">
      <c r="A35" s="174"/>
      <c r="B35" s="198"/>
      <c r="C35" s="601">
        <f>IF(E35="","",C34+1)</f>
        <v>2</v>
      </c>
      <c r="D35" s="601"/>
      <c r="E35" s="602" t="str">
        <f>IF('各会計、関係団体の財政状況及び健全化判断比率'!B8="","",'各会計、関係団体の財政状況及び健全化判断比率'!B8)</f>
        <v>健康福祉交流館特別会計</v>
      </c>
      <c r="F35" s="602"/>
      <c r="G35" s="602"/>
      <c r="H35" s="602"/>
      <c r="I35" s="602"/>
      <c r="J35" s="602"/>
      <c r="K35" s="602"/>
      <c r="L35" s="602"/>
      <c r="M35" s="602"/>
      <c r="N35" s="602"/>
      <c r="O35" s="602"/>
      <c r="P35" s="602"/>
      <c r="Q35" s="602"/>
      <c r="R35" s="602"/>
      <c r="S35" s="602"/>
      <c r="T35" s="174"/>
      <c r="U35" s="601">
        <f>IF(W35="","",U34+1)</f>
        <v>4</v>
      </c>
      <c r="V35" s="601"/>
      <c r="W35" s="602" t="str">
        <f>IF('各会計、関係団体の財政状況及び健全化判断比率'!B29="","",'各会計、関係団体の財政状況及び健全化判断比率'!B29)</f>
        <v>後期高齢者医療特別会計</v>
      </c>
      <c r="X35" s="602"/>
      <c r="Y35" s="602"/>
      <c r="Z35" s="602"/>
      <c r="AA35" s="602"/>
      <c r="AB35" s="602"/>
      <c r="AC35" s="602"/>
      <c r="AD35" s="602"/>
      <c r="AE35" s="602"/>
      <c r="AF35" s="602"/>
      <c r="AG35" s="602"/>
      <c r="AH35" s="602"/>
      <c r="AI35" s="602"/>
      <c r="AJ35" s="602"/>
      <c r="AK35" s="602"/>
      <c r="AL35" s="174"/>
      <c r="AM35" s="601">
        <f t="shared" ref="AM35:AM43" si="0">IF(AO35="","",AM34+1)</f>
        <v>7</v>
      </c>
      <c r="AN35" s="601"/>
      <c r="AO35" s="602" t="str">
        <f>IF('各会計、関係団体の財政状況及び健全化判断比率'!B32="","",'各会計、関係団体の財政状況及び健全化判断比率'!B32)</f>
        <v>下水道事業会計</v>
      </c>
      <c r="AP35" s="602"/>
      <c r="AQ35" s="602"/>
      <c r="AR35" s="602"/>
      <c r="AS35" s="602"/>
      <c r="AT35" s="602"/>
      <c r="AU35" s="602"/>
      <c r="AV35" s="602"/>
      <c r="AW35" s="602"/>
      <c r="AX35" s="602"/>
      <c r="AY35" s="602"/>
      <c r="AZ35" s="602"/>
      <c r="BA35" s="602"/>
      <c r="BB35" s="602"/>
      <c r="BC35" s="602"/>
      <c r="BD35" s="174"/>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4"/>
      <c r="BW35" s="601">
        <f t="shared" ref="BW35:BW43" si="2">IF(BY35="","",BW34+1)</f>
        <v>9</v>
      </c>
      <c r="BX35" s="601"/>
      <c r="BY35" s="602" t="str">
        <f>IF('各会計、関係団体の財政状況及び健全化判断比率'!B69="","",'各会計、関係団体の財政状況及び健全化判断比率'!B69)</f>
        <v>一関地区広域行政組合（介護保険特別会計・事業勘定）</v>
      </c>
      <c r="BZ35" s="602"/>
      <c r="CA35" s="602"/>
      <c r="CB35" s="602"/>
      <c r="CC35" s="602"/>
      <c r="CD35" s="602"/>
      <c r="CE35" s="602"/>
      <c r="CF35" s="602"/>
      <c r="CG35" s="602"/>
      <c r="CH35" s="602"/>
      <c r="CI35" s="602"/>
      <c r="CJ35" s="602"/>
      <c r="CK35" s="602"/>
      <c r="CL35" s="602"/>
      <c r="CM35" s="602"/>
      <c r="CN35" s="174"/>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1"/>
    </row>
    <row r="36" spans="1:113" ht="32.25" customHeight="1">
      <c r="A36" s="174"/>
      <c r="B36" s="198"/>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4"/>
      <c r="U36" s="601">
        <f t="shared" ref="U36:U43" si="4">IF(W36="","",U35+1)</f>
        <v>5</v>
      </c>
      <c r="V36" s="601"/>
      <c r="W36" s="602" t="str">
        <f>IF('各会計、関係団体の財政状況及び健全化判断比率'!B30="","",'各会計、関係団体の財政状況及び健全化判断比率'!B30)</f>
        <v>町営駐車場特別会計</v>
      </c>
      <c r="X36" s="602"/>
      <c r="Y36" s="602"/>
      <c r="Z36" s="602"/>
      <c r="AA36" s="602"/>
      <c r="AB36" s="602"/>
      <c r="AC36" s="602"/>
      <c r="AD36" s="602"/>
      <c r="AE36" s="602"/>
      <c r="AF36" s="602"/>
      <c r="AG36" s="602"/>
      <c r="AH36" s="602"/>
      <c r="AI36" s="602"/>
      <c r="AJ36" s="602"/>
      <c r="AK36" s="602"/>
      <c r="AL36" s="174"/>
      <c r="AM36" s="601" t="str">
        <f t="shared" si="0"/>
        <v/>
      </c>
      <c r="AN36" s="601"/>
      <c r="AO36" s="602"/>
      <c r="AP36" s="602"/>
      <c r="AQ36" s="602"/>
      <c r="AR36" s="602"/>
      <c r="AS36" s="602"/>
      <c r="AT36" s="602"/>
      <c r="AU36" s="602"/>
      <c r="AV36" s="602"/>
      <c r="AW36" s="602"/>
      <c r="AX36" s="602"/>
      <c r="AY36" s="602"/>
      <c r="AZ36" s="602"/>
      <c r="BA36" s="602"/>
      <c r="BB36" s="602"/>
      <c r="BC36" s="602"/>
      <c r="BD36" s="174"/>
      <c r="BE36" s="601" t="str">
        <f t="shared" si="1"/>
        <v/>
      </c>
      <c r="BF36" s="601"/>
      <c r="BG36" s="602"/>
      <c r="BH36" s="602"/>
      <c r="BI36" s="602"/>
      <c r="BJ36" s="602"/>
      <c r="BK36" s="602"/>
      <c r="BL36" s="602"/>
      <c r="BM36" s="602"/>
      <c r="BN36" s="602"/>
      <c r="BO36" s="602"/>
      <c r="BP36" s="602"/>
      <c r="BQ36" s="602"/>
      <c r="BR36" s="602"/>
      <c r="BS36" s="602"/>
      <c r="BT36" s="602"/>
      <c r="BU36" s="602"/>
      <c r="BV36" s="174"/>
      <c r="BW36" s="601">
        <f t="shared" si="2"/>
        <v>10</v>
      </c>
      <c r="BX36" s="601"/>
      <c r="BY36" s="602" t="str">
        <f>IF('各会計、関係団体の財政状況及び健全化判断比率'!B70="","",'各会計、関係団体の財政状況及び健全化判断比率'!B70)</f>
        <v>一関地区広域行政組合（介護保険特別会計・サービス勘定）</v>
      </c>
      <c r="BZ36" s="602"/>
      <c r="CA36" s="602"/>
      <c r="CB36" s="602"/>
      <c r="CC36" s="602"/>
      <c r="CD36" s="602"/>
      <c r="CE36" s="602"/>
      <c r="CF36" s="602"/>
      <c r="CG36" s="602"/>
      <c r="CH36" s="602"/>
      <c r="CI36" s="602"/>
      <c r="CJ36" s="602"/>
      <c r="CK36" s="602"/>
      <c r="CL36" s="602"/>
      <c r="CM36" s="602"/>
      <c r="CN36" s="174"/>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1"/>
    </row>
    <row r="37" spans="1:113" ht="32.25" customHeight="1">
      <c r="A37" s="174"/>
      <c r="B37" s="198"/>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4"/>
      <c r="U37" s="601" t="str">
        <f t="shared" si="4"/>
        <v/>
      </c>
      <c r="V37" s="601"/>
      <c r="W37" s="602"/>
      <c r="X37" s="602"/>
      <c r="Y37" s="602"/>
      <c r="Z37" s="602"/>
      <c r="AA37" s="602"/>
      <c r="AB37" s="602"/>
      <c r="AC37" s="602"/>
      <c r="AD37" s="602"/>
      <c r="AE37" s="602"/>
      <c r="AF37" s="602"/>
      <c r="AG37" s="602"/>
      <c r="AH37" s="602"/>
      <c r="AI37" s="602"/>
      <c r="AJ37" s="602"/>
      <c r="AK37" s="602"/>
      <c r="AL37" s="174"/>
      <c r="AM37" s="601" t="str">
        <f t="shared" si="0"/>
        <v/>
      </c>
      <c r="AN37" s="601"/>
      <c r="AO37" s="602"/>
      <c r="AP37" s="602"/>
      <c r="AQ37" s="602"/>
      <c r="AR37" s="602"/>
      <c r="AS37" s="602"/>
      <c r="AT37" s="602"/>
      <c r="AU37" s="602"/>
      <c r="AV37" s="602"/>
      <c r="AW37" s="602"/>
      <c r="AX37" s="602"/>
      <c r="AY37" s="602"/>
      <c r="AZ37" s="602"/>
      <c r="BA37" s="602"/>
      <c r="BB37" s="602"/>
      <c r="BC37" s="602"/>
      <c r="BD37" s="174"/>
      <c r="BE37" s="601" t="str">
        <f t="shared" si="1"/>
        <v/>
      </c>
      <c r="BF37" s="601"/>
      <c r="BG37" s="602"/>
      <c r="BH37" s="602"/>
      <c r="BI37" s="602"/>
      <c r="BJ37" s="602"/>
      <c r="BK37" s="602"/>
      <c r="BL37" s="602"/>
      <c r="BM37" s="602"/>
      <c r="BN37" s="602"/>
      <c r="BO37" s="602"/>
      <c r="BP37" s="602"/>
      <c r="BQ37" s="602"/>
      <c r="BR37" s="602"/>
      <c r="BS37" s="602"/>
      <c r="BT37" s="602"/>
      <c r="BU37" s="602"/>
      <c r="BV37" s="174"/>
      <c r="BW37" s="601">
        <f t="shared" si="2"/>
        <v>11</v>
      </c>
      <c r="BX37" s="601"/>
      <c r="BY37" s="602" t="str">
        <f>IF('各会計、関係団体の財政状況及び健全化判断比率'!B71="","",'各会計、関係団体の財政状況及び健全化判断比率'!B71)</f>
        <v>岩手県後期高齢者医療広域連合（一般会計）</v>
      </c>
      <c r="BZ37" s="602"/>
      <c r="CA37" s="602"/>
      <c r="CB37" s="602"/>
      <c r="CC37" s="602"/>
      <c r="CD37" s="602"/>
      <c r="CE37" s="602"/>
      <c r="CF37" s="602"/>
      <c r="CG37" s="602"/>
      <c r="CH37" s="602"/>
      <c r="CI37" s="602"/>
      <c r="CJ37" s="602"/>
      <c r="CK37" s="602"/>
      <c r="CL37" s="602"/>
      <c r="CM37" s="602"/>
      <c r="CN37" s="174"/>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1"/>
    </row>
    <row r="38" spans="1:113" ht="32.25" customHeight="1">
      <c r="A38" s="174"/>
      <c r="B38" s="198"/>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4"/>
      <c r="U38" s="601" t="str">
        <f t="shared" si="4"/>
        <v/>
      </c>
      <c r="V38" s="601"/>
      <c r="W38" s="602"/>
      <c r="X38" s="602"/>
      <c r="Y38" s="602"/>
      <c r="Z38" s="602"/>
      <c r="AA38" s="602"/>
      <c r="AB38" s="602"/>
      <c r="AC38" s="602"/>
      <c r="AD38" s="602"/>
      <c r="AE38" s="602"/>
      <c r="AF38" s="602"/>
      <c r="AG38" s="602"/>
      <c r="AH38" s="602"/>
      <c r="AI38" s="602"/>
      <c r="AJ38" s="602"/>
      <c r="AK38" s="602"/>
      <c r="AL38" s="174"/>
      <c r="AM38" s="601" t="str">
        <f t="shared" si="0"/>
        <v/>
      </c>
      <c r="AN38" s="601"/>
      <c r="AO38" s="602"/>
      <c r="AP38" s="602"/>
      <c r="AQ38" s="602"/>
      <c r="AR38" s="602"/>
      <c r="AS38" s="602"/>
      <c r="AT38" s="602"/>
      <c r="AU38" s="602"/>
      <c r="AV38" s="602"/>
      <c r="AW38" s="602"/>
      <c r="AX38" s="602"/>
      <c r="AY38" s="602"/>
      <c r="AZ38" s="602"/>
      <c r="BA38" s="602"/>
      <c r="BB38" s="602"/>
      <c r="BC38" s="602"/>
      <c r="BD38" s="174"/>
      <c r="BE38" s="601" t="str">
        <f t="shared" si="1"/>
        <v/>
      </c>
      <c r="BF38" s="601"/>
      <c r="BG38" s="602"/>
      <c r="BH38" s="602"/>
      <c r="BI38" s="602"/>
      <c r="BJ38" s="602"/>
      <c r="BK38" s="602"/>
      <c r="BL38" s="602"/>
      <c r="BM38" s="602"/>
      <c r="BN38" s="602"/>
      <c r="BO38" s="602"/>
      <c r="BP38" s="602"/>
      <c r="BQ38" s="602"/>
      <c r="BR38" s="602"/>
      <c r="BS38" s="602"/>
      <c r="BT38" s="602"/>
      <c r="BU38" s="602"/>
      <c r="BV38" s="174"/>
      <c r="BW38" s="601">
        <f t="shared" si="2"/>
        <v>12</v>
      </c>
      <c r="BX38" s="601"/>
      <c r="BY38" s="602" t="str">
        <f>IF('各会計、関係団体の財政状況及び健全化判断比率'!B72="","",'各会計、関係団体の財政状況及び健全化判断比率'!B72)</f>
        <v>岩手県後期高齢者医療広域連合（後期高齢者医療特別会計）</v>
      </c>
      <c r="BZ38" s="602"/>
      <c r="CA38" s="602"/>
      <c r="CB38" s="602"/>
      <c r="CC38" s="602"/>
      <c r="CD38" s="602"/>
      <c r="CE38" s="602"/>
      <c r="CF38" s="602"/>
      <c r="CG38" s="602"/>
      <c r="CH38" s="602"/>
      <c r="CI38" s="602"/>
      <c r="CJ38" s="602"/>
      <c r="CK38" s="602"/>
      <c r="CL38" s="602"/>
      <c r="CM38" s="602"/>
      <c r="CN38" s="174"/>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1"/>
    </row>
    <row r="39" spans="1:113" ht="32.25" customHeight="1">
      <c r="A39" s="174"/>
      <c r="B39" s="198"/>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4"/>
      <c r="U39" s="601" t="str">
        <f t="shared" si="4"/>
        <v/>
      </c>
      <c r="V39" s="601"/>
      <c r="W39" s="602"/>
      <c r="X39" s="602"/>
      <c r="Y39" s="602"/>
      <c r="Z39" s="602"/>
      <c r="AA39" s="602"/>
      <c r="AB39" s="602"/>
      <c r="AC39" s="602"/>
      <c r="AD39" s="602"/>
      <c r="AE39" s="602"/>
      <c r="AF39" s="602"/>
      <c r="AG39" s="602"/>
      <c r="AH39" s="602"/>
      <c r="AI39" s="602"/>
      <c r="AJ39" s="602"/>
      <c r="AK39" s="602"/>
      <c r="AL39" s="174"/>
      <c r="AM39" s="601" t="str">
        <f t="shared" si="0"/>
        <v/>
      </c>
      <c r="AN39" s="601"/>
      <c r="AO39" s="602"/>
      <c r="AP39" s="602"/>
      <c r="AQ39" s="602"/>
      <c r="AR39" s="602"/>
      <c r="AS39" s="602"/>
      <c r="AT39" s="602"/>
      <c r="AU39" s="602"/>
      <c r="AV39" s="602"/>
      <c r="AW39" s="602"/>
      <c r="AX39" s="602"/>
      <c r="AY39" s="602"/>
      <c r="AZ39" s="602"/>
      <c r="BA39" s="602"/>
      <c r="BB39" s="602"/>
      <c r="BC39" s="602"/>
      <c r="BD39" s="174"/>
      <c r="BE39" s="601" t="str">
        <f t="shared" si="1"/>
        <v/>
      </c>
      <c r="BF39" s="601"/>
      <c r="BG39" s="602"/>
      <c r="BH39" s="602"/>
      <c r="BI39" s="602"/>
      <c r="BJ39" s="602"/>
      <c r="BK39" s="602"/>
      <c r="BL39" s="602"/>
      <c r="BM39" s="602"/>
      <c r="BN39" s="602"/>
      <c r="BO39" s="602"/>
      <c r="BP39" s="602"/>
      <c r="BQ39" s="602"/>
      <c r="BR39" s="602"/>
      <c r="BS39" s="602"/>
      <c r="BT39" s="602"/>
      <c r="BU39" s="602"/>
      <c r="BV39" s="174"/>
      <c r="BW39" s="601">
        <f t="shared" si="2"/>
        <v>13</v>
      </c>
      <c r="BX39" s="601"/>
      <c r="BY39" s="602" t="str">
        <f>IF('各会計、関係団体の財政状況及び健全化判断比率'!B73="","",'各会計、関係団体の財政状況及び健全化判断比率'!B73)</f>
        <v>岩手県市町村総合事務組合（一般会計）</v>
      </c>
      <c r="BZ39" s="602"/>
      <c r="CA39" s="602"/>
      <c r="CB39" s="602"/>
      <c r="CC39" s="602"/>
      <c r="CD39" s="602"/>
      <c r="CE39" s="602"/>
      <c r="CF39" s="602"/>
      <c r="CG39" s="602"/>
      <c r="CH39" s="602"/>
      <c r="CI39" s="602"/>
      <c r="CJ39" s="602"/>
      <c r="CK39" s="602"/>
      <c r="CL39" s="602"/>
      <c r="CM39" s="602"/>
      <c r="CN39" s="174"/>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1"/>
    </row>
    <row r="40" spans="1:113" ht="32.25" customHeight="1">
      <c r="A40" s="174"/>
      <c r="B40" s="198"/>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4"/>
      <c r="U40" s="601" t="str">
        <f t="shared" si="4"/>
        <v/>
      </c>
      <c r="V40" s="601"/>
      <c r="W40" s="602"/>
      <c r="X40" s="602"/>
      <c r="Y40" s="602"/>
      <c r="Z40" s="602"/>
      <c r="AA40" s="602"/>
      <c r="AB40" s="602"/>
      <c r="AC40" s="602"/>
      <c r="AD40" s="602"/>
      <c r="AE40" s="602"/>
      <c r="AF40" s="602"/>
      <c r="AG40" s="602"/>
      <c r="AH40" s="602"/>
      <c r="AI40" s="602"/>
      <c r="AJ40" s="602"/>
      <c r="AK40" s="602"/>
      <c r="AL40" s="174"/>
      <c r="AM40" s="601" t="str">
        <f t="shared" si="0"/>
        <v/>
      </c>
      <c r="AN40" s="601"/>
      <c r="AO40" s="602"/>
      <c r="AP40" s="602"/>
      <c r="AQ40" s="602"/>
      <c r="AR40" s="602"/>
      <c r="AS40" s="602"/>
      <c r="AT40" s="602"/>
      <c r="AU40" s="602"/>
      <c r="AV40" s="602"/>
      <c r="AW40" s="602"/>
      <c r="AX40" s="602"/>
      <c r="AY40" s="602"/>
      <c r="AZ40" s="602"/>
      <c r="BA40" s="602"/>
      <c r="BB40" s="602"/>
      <c r="BC40" s="602"/>
      <c r="BD40" s="174"/>
      <c r="BE40" s="601" t="str">
        <f t="shared" si="1"/>
        <v/>
      </c>
      <c r="BF40" s="601"/>
      <c r="BG40" s="602"/>
      <c r="BH40" s="602"/>
      <c r="BI40" s="602"/>
      <c r="BJ40" s="602"/>
      <c r="BK40" s="602"/>
      <c r="BL40" s="602"/>
      <c r="BM40" s="602"/>
      <c r="BN40" s="602"/>
      <c r="BO40" s="602"/>
      <c r="BP40" s="602"/>
      <c r="BQ40" s="602"/>
      <c r="BR40" s="602"/>
      <c r="BS40" s="602"/>
      <c r="BT40" s="602"/>
      <c r="BU40" s="602"/>
      <c r="BV40" s="174"/>
      <c r="BW40" s="601">
        <f t="shared" si="2"/>
        <v>14</v>
      </c>
      <c r="BX40" s="601"/>
      <c r="BY40" s="602" t="str">
        <f>IF('各会計、関係団体の財政状況及び健全化判断比率'!B74="","",'各会計、関係団体の財政状況及び健全化判断比率'!B74)</f>
        <v>岩手県市町村総合事務組合（交通災害共済事業特別会計）</v>
      </c>
      <c r="BZ40" s="602"/>
      <c r="CA40" s="602"/>
      <c r="CB40" s="602"/>
      <c r="CC40" s="602"/>
      <c r="CD40" s="602"/>
      <c r="CE40" s="602"/>
      <c r="CF40" s="602"/>
      <c r="CG40" s="602"/>
      <c r="CH40" s="602"/>
      <c r="CI40" s="602"/>
      <c r="CJ40" s="602"/>
      <c r="CK40" s="602"/>
      <c r="CL40" s="602"/>
      <c r="CM40" s="602"/>
      <c r="CN40" s="174"/>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1"/>
    </row>
    <row r="41" spans="1:113" ht="32.25" customHeight="1">
      <c r="A41" s="174"/>
      <c r="B41" s="198"/>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4"/>
      <c r="U41" s="601" t="str">
        <f t="shared" si="4"/>
        <v/>
      </c>
      <c r="V41" s="601"/>
      <c r="W41" s="602"/>
      <c r="X41" s="602"/>
      <c r="Y41" s="602"/>
      <c r="Z41" s="602"/>
      <c r="AA41" s="602"/>
      <c r="AB41" s="602"/>
      <c r="AC41" s="602"/>
      <c r="AD41" s="602"/>
      <c r="AE41" s="602"/>
      <c r="AF41" s="602"/>
      <c r="AG41" s="602"/>
      <c r="AH41" s="602"/>
      <c r="AI41" s="602"/>
      <c r="AJ41" s="602"/>
      <c r="AK41" s="602"/>
      <c r="AL41" s="174"/>
      <c r="AM41" s="601" t="str">
        <f t="shared" si="0"/>
        <v/>
      </c>
      <c r="AN41" s="601"/>
      <c r="AO41" s="602"/>
      <c r="AP41" s="602"/>
      <c r="AQ41" s="602"/>
      <c r="AR41" s="602"/>
      <c r="AS41" s="602"/>
      <c r="AT41" s="602"/>
      <c r="AU41" s="602"/>
      <c r="AV41" s="602"/>
      <c r="AW41" s="602"/>
      <c r="AX41" s="602"/>
      <c r="AY41" s="602"/>
      <c r="AZ41" s="602"/>
      <c r="BA41" s="602"/>
      <c r="BB41" s="602"/>
      <c r="BC41" s="602"/>
      <c r="BD41" s="174"/>
      <c r="BE41" s="601" t="str">
        <f t="shared" si="1"/>
        <v/>
      </c>
      <c r="BF41" s="601"/>
      <c r="BG41" s="602"/>
      <c r="BH41" s="602"/>
      <c r="BI41" s="602"/>
      <c r="BJ41" s="602"/>
      <c r="BK41" s="602"/>
      <c r="BL41" s="602"/>
      <c r="BM41" s="602"/>
      <c r="BN41" s="602"/>
      <c r="BO41" s="602"/>
      <c r="BP41" s="602"/>
      <c r="BQ41" s="602"/>
      <c r="BR41" s="602"/>
      <c r="BS41" s="602"/>
      <c r="BT41" s="602"/>
      <c r="BU41" s="602"/>
      <c r="BV41" s="174"/>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4"/>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1"/>
    </row>
    <row r="42" spans="1:113" ht="32.25" customHeight="1">
      <c r="B42" s="198"/>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4"/>
      <c r="U42" s="601" t="str">
        <f t="shared" si="4"/>
        <v/>
      </c>
      <c r="V42" s="601"/>
      <c r="W42" s="602"/>
      <c r="X42" s="602"/>
      <c r="Y42" s="602"/>
      <c r="Z42" s="602"/>
      <c r="AA42" s="602"/>
      <c r="AB42" s="602"/>
      <c r="AC42" s="602"/>
      <c r="AD42" s="602"/>
      <c r="AE42" s="602"/>
      <c r="AF42" s="602"/>
      <c r="AG42" s="602"/>
      <c r="AH42" s="602"/>
      <c r="AI42" s="602"/>
      <c r="AJ42" s="602"/>
      <c r="AK42" s="602"/>
      <c r="AL42" s="174"/>
      <c r="AM42" s="601" t="str">
        <f t="shared" si="0"/>
        <v/>
      </c>
      <c r="AN42" s="601"/>
      <c r="AO42" s="602"/>
      <c r="AP42" s="602"/>
      <c r="AQ42" s="602"/>
      <c r="AR42" s="602"/>
      <c r="AS42" s="602"/>
      <c r="AT42" s="602"/>
      <c r="AU42" s="602"/>
      <c r="AV42" s="602"/>
      <c r="AW42" s="602"/>
      <c r="AX42" s="602"/>
      <c r="AY42" s="602"/>
      <c r="AZ42" s="602"/>
      <c r="BA42" s="602"/>
      <c r="BB42" s="602"/>
      <c r="BC42" s="602"/>
      <c r="BD42" s="174"/>
      <c r="BE42" s="601" t="str">
        <f t="shared" si="1"/>
        <v/>
      </c>
      <c r="BF42" s="601"/>
      <c r="BG42" s="602"/>
      <c r="BH42" s="602"/>
      <c r="BI42" s="602"/>
      <c r="BJ42" s="602"/>
      <c r="BK42" s="602"/>
      <c r="BL42" s="602"/>
      <c r="BM42" s="602"/>
      <c r="BN42" s="602"/>
      <c r="BO42" s="602"/>
      <c r="BP42" s="602"/>
      <c r="BQ42" s="602"/>
      <c r="BR42" s="602"/>
      <c r="BS42" s="602"/>
      <c r="BT42" s="602"/>
      <c r="BU42" s="602"/>
      <c r="BV42" s="174"/>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4"/>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1"/>
    </row>
    <row r="43" spans="1:113" ht="32.25" customHeight="1">
      <c r="B43" s="198"/>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4"/>
      <c r="U43" s="601" t="str">
        <f t="shared" si="4"/>
        <v/>
      </c>
      <c r="V43" s="601"/>
      <c r="W43" s="602"/>
      <c r="X43" s="602"/>
      <c r="Y43" s="602"/>
      <c r="Z43" s="602"/>
      <c r="AA43" s="602"/>
      <c r="AB43" s="602"/>
      <c r="AC43" s="602"/>
      <c r="AD43" s="602"/>
      <c r="AE43" s="602"/>
      <c r="AF43" s="602"/>
      <c r="AG43" s="602"/>
      <c r="AH43" s="602"/>
      <c r="AI43" s="602"/>
      <c r="AJ43" s="602"/>
      <c r="AK43" s="602"/>
      <c r="AL43" s="174"/>
      <c r="AM43" s="601" t="str">
        <f t="shared" si="0"/>
        <v/>
      </c>
      <c r="AN43" s="601"/>
      <c r="AO43" s="602"/>
      <c r="AP43" s="602"/>
      <c r="AQ43" s="602"/>
      <c r="AR43" s="602"/>
      <c r="AS43" s="602"/>
      <c r="AT43" s="602"/>
      <c r="AU43" s="602"/>
      <c r="AV43" s="602"/>
      <c r="AW43" s="602"/>
      <c r="AX43" s="602"/>
      <c r="AY43" s="602"/>
      <c r="AZ43" s="602"/>
      <c r="BA43" s="602"/>
      <c r="BB43" s="602"/>
      <c r="BC43" s="602"/>
      <c r="BD43" s="174"/>
      <c r="BE43" s="601" t="str">
        <f t="shared" si="1"/>
        <v/>
      </c>
      <c r="BF43" s="601"/>
      <c r="BG43" s="602"/>
      <c r="BH43" s="602"/>
      <c r="BI43" s="602"/>
      <c r="BJ43" s="602"/>
      <c r="BK43" s="602"/>
      <c r="BL43" s="602"/>
      <c r="BM43" s="602"/>
      <c r="BN43" s="602"/>
      <c r="BO43" s="602"/>
      <c r="BP43" s="602"/>
      <c r="BQ43" s="602"/>
      <c r="BR43" s="602"/>
      <c r="BS43" s="602"/>
      <c r="BT43" s="602"/>
      <c r="BU43" s="602"/>
      <c r="BV43" s="174"/>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4"/>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1"/>
    </row>
    <row r="44" spans="1:113" ht="13.5" customHeight="1" thickBot="1">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4"/>
    </row>
    <row r="45" spans="1:113"/>
    <row r="46" spans="1:113">
      <c r="B46" s="173" t="s">
        <v>205</v>
      </c>
      <c r="E46" s="604" t="s">
        <v>206</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c r="E47" s="604" t="s">
        <v>207</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c r="E48" s="604" t="s">
        <v>208</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c r="E49" s="605" t="s">
        <v>209</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c r="E50" s="604" t="s">
        <v>210</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c r="E51" s="604" t="s">
        <v>211</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c r="E52" s="604" t="s">
        <v>212</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c r="E53" s="360" t="s">
        <v>585</v>
      </c>
    </row>
    <row r="54" spans="5:113"/>
    <row r="55" spans="5:113"/>
    <row r="56" spans="5:113"/>
  </sheetData>
  <sheetProtection algorithmName="SHA-512" hashValue="+iyODdnndF5rZIjvTFbuBjgDkkBnO0PnT3Xoceu0ycDlxZ5DpTy/+vxHtS0LG56ZAjDz8t0OUKbCq0wLyogaZA==" saltValue="mTbebH4LiffyoOYphUBZO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180" t="s">
        <v>556</v>
      </c>
      <c r="D34" s="1180"/>
      <c r="E34" s="1181"/>
      <c r="F34" s="32">
        <v>9.56</v>
      </c>
      <c r="G34" s="33">
        <v>11.68</v>
      </c>
      <c r="H34" s="33">
        <v>12.62</v>
      </c>
      <c r="I34" s="33">
        <v>12.49</v>
      </c>
      <c r="J34" s="34">
        <v>12.13</v>
      </c>
      <c r="K34" s="22"/>
      <c r="L34" s="22"/>
      <c r="M34" s="22"/>
      <c r="N34" s="22"/>
      <c r="O34" s="22"/>
      <c r="P34" s="22"/>
    </row>
    <row r="35" spans="1:16" ht="39" customHeight="1">
      <c r="A35" s="22"/>
      <c r="B35" s="35"/>
      <c r="C35" s="1174" t="s">
        <v>557</v>
      </c>
      <c r="D35" s="1175"/>
      <c r="E35" s="1176"/>
      <c r="F35" s="36">
        <v>4.33</v>
      </c>
      <c r="G35" s="37">
        <v>3.89</v>
      </c>
      <c r="H35" s="37">
        <v>5.72</v>
      </c>
      <c r="I35" s="37">
        <v>4.38</v>
      </c>
      <c r="J35" s="38">
        <v>5.51</v>
      </c>
      <c r="K35" s="22"/>
      <c r="L35" s="22"/>
      <c r="M35" s="22"/>
      <c r="N35" s="22"/>
      <c r="O35" s="22"/>
      <c r="P35" s="22"/>
    </row>
    <row r="36" spans="1:16" ht="39" customHeight="1">
      <c r="A36" s="22"/>
      <c r="B36" s="35"/>
      <c r="C36" s="1174" t="s">
        <v>558</v>
      </c>
      <c r="D36" s="1175"/>
      <c r="E36" s="1176"/>
      <c r="F36" s="36" t="s">
        <v>506</v>
      </c>
      <c r="G36" s="37" t="s">
        <v>506</v>
      </c>
      <c r="H36" s="37" t="s">
        <v>506</v>
      </c>
      <c r="I36" s="37">
        <v>1.04</v>
      </c>
      <c r="J36" s="38">
        <v>1.31</v>
      </c>
      <c r="K36" s="22"/>
      <c r="L36" s="22"/>
      <c r="M36" s="22"/>
      <c r="N36" s="22"/>
      <c r="O36" s="22"/>
      <c r="P36" s="22"/>
    </row>
    <row r="37" spans="1:16" ht="39" customHeight="1">
      <c r="A37" s="22"/>
      <c r="B37" s="35"/>
      <c r="C37" s="1174" t="s">
        <v>559</v>
      </c>
      <c r="D37" s="1175"/>
      <c r="E37" s="1176"/>
      <c r="F37" s="36">
        <v>3.65</v>
      </c>
      <c r="G37" s="37">
        <v>2.44</v>
      </c>
      <c r="H37" s="37">
        <v>2.62</v>
      </c>
      <c r="I37" s="37">
        <v>2.44</v>
      </c>
      <c r="J37" s="38">
        <v>0.39</v>
      </c>
      <c r="K37" s="22"/>
      <c r="L37" s="22"/>
      <c r="M37" s="22"/>
      <c r="N37" s="22"/>
      <c r="O37" s="22"/>
      <c r="P37" s="22"/>
    </row>
    <row r="38" spans="1:16" ht="39" customHeight="1">
      <c r="A38" s="22"/>
      <c r="B38" s="35"/>
      <c r="C38" s="1174" t="s">
        <v>560</v>
      </c>
      <c r="D38" s="1175"/>
      <c r="E38" s="1176"/>
      <c r="F38" s="36">
        <v>0.1</v>
      </c>
      <c r="G38" s="37">
        <v>0.15</v>
      </c>
      <c r="H38" s="37">
        <v>0.09</v>
      </c>
      <c r="I38" s="37">
        <v>0.18</v>
      </c>
      <c r="J38" s="38">
        <v>0.15</v>
      </c>
      <c r="K38" s="22"/>
      <c r="L38" s="22"/>
      <c r="M38" s="22"/>
      <c r="N38" s="22"/>
      <c r="O38" s="22"/>
      <c r="P38" s="22"/>
    </row>
    <row r="39" spans="1:16" ht="39" customHeight="1">
      <c r="A39" s="22"/>
      <c r="B39" s="35"/>
      <c r="C39" s="1174" t="s">
        <v>561</v>
      </c>
      <c r="D39" s="1175"/>
      <c r="E39" s="1176"/>
      <c r="F39" s="36">
        <v>7.0000000000000007E-2</v>
      </c>
      <c r="G39" s="37">
        <v>0.08</v>
      </c>
      <c r="H39" s="37">
        <v>0.04</v>
      </c>
      <c r="I39" s="37">
        <v>0.1</v>
      </c>
      <c r="J39" s="38">
        <v>0.05</v>
      </c>
      <c r="K39" s="22"/>
      <c r="L39" s="22"/>
      <c r="M39" s="22"/>
      <c r="N39" s="22"/>
      <c r="O39" s="22"/>
      <c r="P39" s="22"/>
    </row>
    <row r="40" spans="1:16" ht="39" customHeight="1">
      <c r="A40" s="22"/>
      <c r="B40" s="35"/>
      <c r="C40" s="1174" t="s">
        <v>562</v>
      </c>
      <c r="D40" s="1175"/>
      <c r="E40" s="1176"/>
      <c r="F40" s="36">
        <v>0.04</v>
      </c>
      <c r="G40" s="37">
        <v>0.03</v>
      </c>
      <c r="H40" s="37">
        <v>0.04</v>
      </c>
      <c r="I40" s="37">
        <v>0.02</v>
      </c>
      <c r="J40" s="38">
        <v>0.02</v>
      </c>
      <c r="K40" s="22"/>
      <c r="L40" s="22"/>
      <c r="M40" s="22"/>
      <c r="N40" s="22"/>
      <c r="O40" s="22"/>
      <c r="P40" s="22"/>
    </row>
    <row r="41" spans="1:16" ht="39" customHeight="1">
      <c r="A41" s="22"/>
      <c r="B41" s="35"/>
      <c r="C41" s="1174"/>
      <c r="D41" s="1175"/>
      <c r="E41" s="1176"/>
      <c r="F41" s="36"/>
      <c r="G41" s="37"/>
      <c r="H41" s="37"/>
      <c r="I41" s="37"/>
      <c r="J41" s="38"/>
      <c r="K41" s="22"/>
      <c r="L41" s="22"/>
      <c r="M41" s="22"/>
      <c r="N41" s="22"/>
      <c r="O41" s="22"/>
      <c r="P41" s="22"/>
    </row>
    <row r="42" spans="1:16" ht="39" customHeight="1">
      <c r="A42" s="22"/>
      <c r="B42" s="39"/>
      <c r="C42" s="1174" t="s">
        <v>563</v>
      </c>
      <c r="D42" s="1175"/>
      <c r="E42" s="1176"/>
      <c r="F42" s="36" t="s">
        <v>506</v>
      </c>
      <c r="G42" s="37" t="s">
        <v>506</v>
      </c>
      <c r="H42" s="37" t="s">
        <v>506</v>
      </c>
      <c r="I42" s="37" t="s">
        <v>506</v>
      </c>
      <c r="J42" s="38" t="s">
        <v>506</v>
      </c>
      <c r="K42" s="22"/>
      <c r="L42" s="22"/>
      <c r="M42" s="22"/>
      <c r="N42" s="22"/>
      <c r="O42" s="22"/>
      <c r="P42" s="22"/>
    </row>
    <row r="43" spans="1:16" ht="39" customHeight="1" thickBot="1">
      <c r="A43" s="22"/>
      <c r="B43" s="40"/>
      <c r="C43" s="1177" t="s">
        <v>564</v>
      </c>
      <c r="D43" s="1178"/>
      <c r="E43" s="1179"/>
      <c r="F43" s="41">
        <v>2.09</v>
      </c>
      <c r="G43" s="42">
        <v>0.13</v>
      </c>
      <c r="H43" s="42">
        <v>0.44</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QRO5VBXkHzcOcHUf1VYf664aIqv0cft9ESfQxyWoJDKRTciIfabECPc4rhncKU/HaaonNVfXkh2zQFyyJQneqw==" saltValue="cDGhNHu8MV28BQU9g/Pt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182" t="s">
        <v>11</v>
      </c>
      <c r="C45" s="1183"/>
      <c r="D45" s="58"/>
      <c r="E45" s="1188" t="s">
        <v>12</v>
      </c>
      <c r="F45" s="1188"/>
      <c r="G45" s="1188"/>
      <c r="H45" s="1188"/>
      <c r="I45" s="1188"/>
      <c r="J45" s="1189"/>
      <c r="K45" s="59">
        <v>503</v>
      </c>
      <c r="L45" s="60">
        <v>492</v>
      </c>
      <c r="M45" s="60">
        <v>432</v>
      </c>
      <c r="N45" s="60">
        <v>448</v>
      </c>
      <c r="O45" s="61">
        <v>468</v>
      </c>
      <c r="P45" s="48"/>
      <c r="Q45" s="48"/>
      <c r="R45" s="48"/>
      <c r="S45" s="48"/>
      <c r="T45" s="48"/>
      <c r="U45" s="48"/>
    </row>
    <row r="46" spans="1:21" ht="30.75" customHeight="1">
      <c r="A46" s="48"/>
      <c r="B46" s="1184"/>
      <c r="C46" s="1185"/>
      <c r="D46" s="62"/>
      <c r="E46" s="1190" t="s">
        <v>13</v>
      </c>
      <c r="F46" s="1190"/>
      <c r="G46" s="1190"/>
      <c r="H46" s="1190"/>
      <c r="I46" s="1190"/>
      <c r="J46" s="1191"/>
      <c r="K46" s="63" t="s">
        <v>506</v>
      </c>
      <c r="L46" s="64" t="s">
        <v>506</v>
      </c>
      <c r="M46" s="64" t="s">
        <v>506</v>
      </c>
      <c r="N46" s="64" t="s">
        <v>506</v>
      </c>
      <c r="O46" s="65" t="s">
        <v>506</v>
      </c>
      <c r="P46" s="48"/>
      <c r="Q46" s="48"/>
      <c r="R46" s="48"/>
      <c r="S46" s="48"/>
      <c r="T46" s="48"/>
      <c r="U46" s="48"/>
    </row>
    <row r="47" spans="1:21" ht="30.75" customHeight="1">
      <c r="A47" s="48"/>
      <c r="B47" s="1184"/>
      <c r="C47" s="1185"/>
      <c r="D47" s="62"/>
      <c r="E47" s="1190" t="s">
        <v>14</v>
      </c>
      <c r="F47" s="1190"/>
      <c r="G47" s="1190"/>
      <c r="H47" s="1190"/>
      <c r="I47" s="1190"/>
      <c r="J47" s="1191"/>
      <c r="K47" s="63" t="s">
        <v>506</v>
      </c>
      <c r="L47" s="64" t="s">
        <v>506</v>
      </c>
      <c r="M47" s="64" t="s">
        <v>506</v>
      </c>
      <c r="N47" s="64" t="s">
        <v>506</v>
      </c>
      <c r="O47" s="65" t="s">
        <v>506</v>
      </c>
      <c r="P47" s="48"/>
      <c r="Q47" s="48"/>
      <c r="R47" s="48"/>
      <c r="S47" s="48"/>
      <c r="T47" s="48"/>
      <c r="U47" s="48"/>
    </row>
    <row r="48" spans="1:21" ht="30.75" customHeight="1">
      <c r="A48" s="48"/>
      <c r="B48" s="1184"/>
      <c r="C48" s="1185"/>
      <c r="D48" s="62"/>
      <c r="E48" s="1190" t="s">
        <v>15</v>
      </c>
      <c r="F48" s="1190"/>
      <c r="G48" s="1190"/>
      <c r="H48" s="1190"/>
      <c r="I48" s="1190"/>
      <c r="J48" s="1191"/>
      <c r="K48" s="63">
        <v>161</v>
      </c>
      <c r="L48" s="64">
        <v>169</v>
      </c>
      <c r="M48" s="64">
        <v>175</v>
      </c>
      <c r="N48" s="64">
        <v>205</v>
      </c>
      <c r="O48" s="65">
        <v>191</v>
      </c>
      <c r="P48" s="48"/>
      <c r="Q48" s="48"/>
      <c r="R48" s="48"/>
      <c r="S48" s="48"/>
      <c r="T48" s="48"/>
      <c r="U48" s="48"/>
    </row>
    <row r="49" spans="1:21" ht="30.75" customHeight="1">
      <c r="A49" s="48"/>
      <c r="B49" s="1184"/>
      <c r="C49" s="1185"/>
      <c r="D49" s="62"/>
      <c r="E49" s="1190" t="s">
        <v>16</v>
      </c>
      <c r="F49" s="1190"/>
      <c r="G49" s="1190"/>
      <c r="H49" s="1190"/>
      <c r="I49" s="1190"/>
      <c r="J49" s="1191"/>
      <c r="K49" s="63">
        <v>6</v>
      </c>
      <c r="L49" s="64">
        <v>4</v>
      </c>
      <c r="M49" s="64">
        <v>4</v>
      </c>
      <c r="N49" s="64">
        <v>3</v>
      </c>
      <c r="O49" s="65">
        <v>3</v>
      </c>
      <c r="P49" s="48"/>
      <c r="Q49" s="48"/>
      <c r="R49" s="48"/>
      <c r="S49" s="48"/>
      <c r="T49" s="48"/>
      <c r="U49" s="48"/>
    </row>
    <row r="50" spans="1:21" ht="30.75" customHeight="1">
      <c r="A50" s="48"/>
      <c r="B50" s="1184"/>
      <c r="C50" s="1185"/>
      <c r="D50" s="62"/>
      <c r="E50" s="1190" t="s">
        <v>17</v>
      </c>
      <c r="F50" s="1190"/>
      <c r="G50" s="1190"/>
      <c r="H50" s="1190"/>
      <c r="I50" s="1190"/>
      <c r="J50" s="1191"/>
      <c r="K50" s="63">
        <v>1</v>
      </c>
      <c r="L50" s="64">
        <v>1</v>
      </c>
      <c r="M50" s="64">
        <v>1</v>
      </c>
      <c r="N50" s="64">
        <v>1</v>
      </c>
      <c r="O50" s="65">
        <v>3</v>
      </c>
      <c r="P50" s="48"/>
      <c r="Q50" s="48"/>
      <c r="R50" s="48"/>
      <c r="S50" s="48"/>
      <c r="T50" s="48"/>
      <c r="U50" s="48"/>
    </row>
    <row r="51" spans="1:21" ht="30.75" customHeight="1">
      <c r="A51" s="48"/>
      <c r="B51" s="1186"/>
      <c r="C51" s="1187"/>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c r="A52" s="48"/>
      <c r="B52" s="1192" t="s">
        <v>19</v>
      </c>
      <c r="C52" s="1193"/>
      <c r="D52" s="66"/>
      <c r="E52" s="1190" t="s">
        <v>20</v>
      </c>
      <c r="F52" s="1190"/>
      <c r="G52" s="1190"/>
      <c r="H52" s="1190"/>
      <c r="I52" s="1190"/>
      <c r="J52" s="1191"/>
      <c r="K52" s="63">
        <v>454</v>
      </c>
      <c r="L52" s="64">
        <v>441</v>
      </c>
      <c r="M52" s="64">
        <v>413</v>
      </c>
      <c r="N52" s="64">
        <v>404</v>
      </c>
      <c r="O52" s="65">
        <v>386</v>
      </c>
      <c r="P52" s="48"/>
      <c r="Q52" s="48"/>
      <c r="R52" s="48"/>
      <c r="S52" s="48"/>
      <c r="T52" s="48"/>
      <c r="U52" s="48"/>
    </row>
    <row r="53" spans="1:21" ht="30.75" customHeight="1" thickBot="1">
      <c r="A53" s="48"/>
      <c r="B53" s="1194" t="s">
        <v>21</v>
      </c>
      <c r="C53" s="1195"/>
      <c r="D53" s="67"/>
      <c r="E53" s="1196" t="s">
        <v>22</v>
      </c>
      <c r="F53" s="1196"/>
      <c r="G53" s="1196"/>
      <c r="H53" s="1196"/>
      <c r="I53" s="1196"/>
      <c r="J53" s="1197"/>
      <c r="K53" s="68">
        <v>217</v>
      </c>
      <c r="L53" s="69">
        <v>225</v>
      </c>
      <c r="M53" s="69">
        <v>199</v>
      </c>
      <c r="N53" s="69">
        <v>253</v>
      </c>
      <c r="O53" s="70">
        <v>279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c r="B57" s="1198" t="s">
        <v>25</v>
      </c>
      <c r="C57" s="1199"/>
      <c r="D57" s="1202" t="s">
        <v>26</v>
      </c>
      <c r="E57" s="1203"/>
      <c r="F57" s="1203"/>
      <c r="G57" s="1203"/>
      <c r="H57" s="1203"/>
      <c r="I57" s="1203"/>
      <c r="J57" s="1204"/>
      <c r="K57" s="83"/>
      <c r="L57" s="84"/>
      <c r="M57" s="84"/>
      <c r="N57" s="84"/>
      <c r="O57" s="85"/>
    </row>
    <row r="58" spans="1:21" ht="31.5" customHeight="1" thickBot="1">
      <c r="B58" s="1200"/>
      <c r="C58" s="1201"/>
      <c r="D58" s="1205" t="s">
        <v>27</v>
      </c>
      <c r="E58" s="1206"/>
      <c r="F58" s="1206"/>
      <c r="G58" s="1206"/>
      <c r="H58" s="1206"/>
      <c r="I58" s="1206"/>
      <c r="J58" s="120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bkowP6c0eXj42yL7obHJL8TQ6s+Tdgw7UVMZL7QKdAOQ7QBhdD3FlJW5VHjYxuxqFFxBsGy+2fN4q3UOxz8cA==" saltValue="IxZxPIfFhv6RhyeqEOMMQ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548</v>
      </c>
      <c r="J40" s="100" t="s">
        <v>549</v>
      </c>
      <c r="K40" s="100" t="s">
        <v>550</v>
      </c>
      <c r="L40" s="100" t="s">
        <v>551</v>
      </c>
      <c r="M40" s="101" t="s">
        <v>552</v>
      </c>
    </row>
    <row r="41" spans="2:13" ht="27.75" customHeight="1">
      <c r="B41" s="1208" t="s">
        <v>30</v>
      </c>
      <c r="C41" s="1209"/>
      <c r="D41" s="102"/>
      <c r="E41" s="1214" t="s">
        <v>31</v>
      </c>
      <c r="F41" s="1214"/>
      <c r="G41" s="1214"/>
      <c r="H41" s="1215"/>
      <c r="I41" s="347">
        <v>4604</v>
      </c>
      <c r="J41" s="348">
        <v>4516</v>
      </c>
      <c r="K41" s="348">
        <v>4633</v>
      </c>
      <c r="L41" s="348">
        <v>4581</v>
      </c>
      <c r="M41" s="349">
        <v>5243</v>
      </c>
    </row>
    <row r="42" spans="2:13" ht="27.75" customHeight="1">
      <c r="B42" s="1210"/>
      <c r="C42" s="1211"/>
      <c r="D42" s="103"/>
      <c r="E42" s="1216" t="s">
        <v>32</v>
      </c>
      <c r="F42" s="1216"/>
      <c r="G42" s="1216"/>
      <c r="H42" s="1217"/>
      <c r="I42" s="350">
        <v>5</v>
      </c>
      <c r="J42" s="351">
        <v>4</v>
      </c>
      <c r="K42" s="351">
        <v>4</v>
      </c>
      <c r="L42" s="351">
        <v>3</v>
      </c>
      <c r="M42" s="352">
        <v>3</v>
      </c>
    </row>
    <row r="43" spans="2:13" ht="27.75" customHeight="1">
      <c r="B43" s="1210"/>
      <c r="C43" s="1211"/>
      <c r="D43" s="103"/>
      <c r="E43" s="1216" t="s">
        <v>33</v>
      </c>
      <c r="F43" s="1216"/>
      <c r="G43" s="1216"/>
      <c r="H43" s="1217"/>
      <c r="I43" s="350">
        <v>2565</v>
      </c>
      <c r="J43" s="351">
        <v>2468</v>
      </c>
      <c r="K43" s="351">
        <v>2380</v>
      </c>
      <c r="L43" s="351">
        <v>2444</v>
      </c>
      <c r="M43" s="352">
        <v>2422</v>
      </c>
    </row>
    <row r="44" spans="2:13" ht="27.75" customHeight="1">
      <c r="B44" s="1210"/>
      <c r="C44" s="1211"/>
      <c r="D44" s="103"/>
      <c r="E44" s="1216" t="s">
        <v>34</v>
      </c>
      <c r="F44" s="1216"/>
      <c r="G44" s="1216"/>
      <c r="H44" s="1217"/>
      <c r="I44" s="350">
        <v>15</v>
      </c>
      <c r="J44" s="351">
        <v>12</v>
      </c>
      <c r="K44" s="351">
        <v>8</v>
      </c>
      <c r="L44" s="351">
        <v>5</v>
      </c>
      <c r="M44" s="352">
        <v>2</v>
      </c>
    </row>
    <row r="45" spans="2:13" ht="27.75" customHeight="1">
      <c r="B45" s="1210"/>
      <c r="C45" s="1211"/>
      <c r="D45" s="103"/>
      <c r="E45" s="1216" t="s">
        <v>35</v>
      </c>
      <c r="F45" s="1216"/>
      <c r="G45" s="1216"/>
      <c r="H45" s="1217"/>
      <c r="I45" s="350">
        <v>566</v>
      </c>
      <c r="J45" s="351">
        <v>508</v>
      </c>
      <c r="K45" s="351">
        <v>483</v>
      </c>
      <c r="L45" s="351">
        <v>450</v>
      </c>
      <c r="M45" s="352">
        <v>546</v>
      </c>
    </row>
    <row r="46" spans="2:13" ht="27.75" customHeight="1">
      <c r="B46" s="1210"/>
      <c r="C46" s="1211"/>
      <c r="D46" s="104"/>
      <c r="E46" s="1216" t="s">
        <v>36</v>
      </c>
      <c r="F46" s="1216"/>
      <c r="G46" s="1216"/>
      <c r="H46" s="1217"/>
      <c r="I46" s="350" t="s">
        <v>506</v>
      </c>
      <c r="J46" s="351" t="s">
        <v>506</v>
      </c>
      <c r="K46" s="351" t="s">
        <v>506</v>
      </c>
      <c r="L46" s="351" t="s">
        <v>506</v>
      </c>
      <c r="M46" s="352" t="s">
        <v>506</v>
      </c>
    </row>
    <row r="47" spans="2:13" ht="27.75" customHeight="1">
      <c r="B47" s="1210"/>
      <c r="C47" s="1211"/>
      <c r="D47" s="105"/>
      <c r="E47" s="1218" t="s">
        <v>37</v>
      </c>
      <c r="F47" s="1219"/>
      <c r="G47" s="1219"/>
      <c r="H47" s="1220"/>
      <c r="I47" s="350" t="s">
        <v>506</v>
      </c>
      <c r="J47" s="351" t="s">
        <v>506</v>
      </c>
      <c r="K47" s="351" t="s">
        <v>506</v>
      </c>
      <c r="L47" s="351" t="s">
        <v>506</v>
      </c>
      <c r="M47" s="352" t="s">
        <v>506</v>
      </c>
    </row>
    <row r="48" spans="2:13" ht="27.75" customHeight="1">
      <c r="B48" s="1210"/>
      <c r="C48" s="1211"/>
      <c r="D48" s="103"/>
      <c r="E48" s="1216" t="s">
        <v>38</v>
      </c>
      <c r="F48" s="1216"/>
      <c r="G48" s="1216"/>
      <c r="H48" s="1217"/>
      <c r="I48" s="350" t="s">
        <v>506</v>
      </c>
      <c r="J48" s="351" t="s">
        <v>506</v>
      </c>
      <c r="K48" s="351" t="s">
        <v>506</v>
      </c>
      <c r="L48" s="351" t="s">
        <v>506</v>
      </c>
      <c r="M48" s="352" t="s">
        <v>506</v>
      </c>
    </row>
    <row r="49" spans="2:13" ht="27.75" customHeight="1">
      <c r="B49" s="1212"/>
      <c r="C49" s="1213"/>
      <c r="D49" s="103"/>
      <c r="E49" s="1216" t="s">
        <v>39</v>
      </c>
      <c r="F49" s="1216"/>
      <c r="G49" s="1216"/>
      <c r="H49" s="1217"/>
      <c r="I49" s="350" t="s">
        <v>506</v>
      </c>
      <c r="J49" s="351" t="s">
        <v>506</v>
      </c>
      <c r="K49" s="351" t="s">
        <v>506</v>
      </c>
      <c r="L49" s="351" t="s">
        <v>506</v>
      </c>
      <c r="M49" s="352" t="s">
        <v>506</v>
      </c>
    </row>
    <row r="50" spans="2:13" ht="27.75" customHeight="1">
      <c r="B50" s="1221" t="s">
        <v>40</v>
      </c>
      <c r="C50" s="1222"/>
      <c r="D50" s="106"/>
      <c r="E50" s="1216" t="s">
        <v>41</v>
      </c>
      <c r="F50" s="1216"/>
      <c r="G50" s="1216"/>
      <c r="H50" s="1217"/>
      <c r="I50" s="350">
        <v>1859</v>
      </c>
      <c r="J50" s="351">
        <v>1867</v>
      </c>
      <c r="K50" s="351">
        <v>1786</v>
      </c>
      <c r="L50" s="351">
        <v>1787</v>
      </c>
      <c r="M50" s="352">
        <v>1907</v>
      </c>
    </row>
    <row r="51" spans="2:13" ht="27.75" customHeight="1">
      <c r="B51" s="1210"/>
      <c r="C51" s="1211"/>
      <c r="D51" s="103"/>
      <c r="E51" s="1216" t="s">
        <v>42</v>
      </c>
      <c r="F51" s="1216"/>
      <c r="G51" s="1216"/>
      <c r="H51" s="1217"/>
      <c r="I51" s="350">
        <v>139</v>
      </c>
      <c r="J51" s="351">
        <v>115</v>
      </c>
      <c r="K51" s="351">
        <v>84</v>
      </c>
      <c r="L51" s="351">
        <v>55</v>
      </c>
      <c r="M51" s="352">
        <v>34</v>
      </c>
    </row>
    <row r="52" spans="2:13" ht="27.75" customHeight="1">
      <c r="B52" s="1212"/>
      <c r="C52" s="1213"/>
      <c r="D52" s="103"/>
      <c r="E52" s="1216" t="s">
        <v>43</v>
      </c>
      <c r="F52" s="1216"/>
      <c r="G52" s="1216"/>
      <c r="H52" s="1217"/>
      <c r="I52" s="350">
        <v>4351</v>
      </c>
      <c r="J52" s="351">
        <v>4206</v>
      </c>
      <c r="K52" s="351">
        <v>4076</v>
      </c>
      <c r="L52" s="351">
        <v>3950</v>
      </c>
      <c r="M52" s="352">
        <v>3991</v>
      </c>
    </row>
    <row r="53" spans="2:13" ht="27.75" customHeight="1" thickBot="1">
      <c r="B53" s="1223" t="s">
        <v>44</v>
      </c>
      <c r="C53" s="1224"/>
      <c r="D53" s="107"/>
      <c r="E53" s="1225" t="s">
        <v>45</v>
      </c>
      <c r="F53" s="1225"/>
      <c r="G53" s="1225"/>
      <c r="H53" s="1226"/>
      <c r="I53" s="353">
        <v>1406</v>
      </c>
      <c r="J53" s="354">
        <v>1321</v>
      </c>
      <c r="K53" s="354">
        <v>1561</v>
      </c>
      <c r="L53" s="354">
        <v>1691</v>
      </c>
      <c r="M53" s="355">
        <v>2283</v>
      </c>
    </row>
    <row r="54" spans="2:13" ht="27.75" customHeight="1">
      <c r="B54" s="108" t="s">
        <v>46</v>
      </c>
      <c r="C54" s="109"/>
      <c r="D54" s="109"/>
      <c r="E54" s="110"/>
      <c r="F54" s="110"/>
      <c r="G54" s="110"/>
      <c r="H54" s="110"/>
      <c r="I54" s="111"/>
      <c r="J54" s="111"/>
      <c r="K54" s="111"/>
      <c r="L54" s="111"/>
      <c r="M54" s="111"/>
    </row>
    <row r="55" spans="2:13" ht="13.2"/>
  </sheetData>
  <sheetProtection algorithmName="SHA-512" hashValue="6pG5vG9mGvCQEKEkYDHvA8E75DT+jSM8YRe7vUqoCdOLdMEbvLOdHTZpYpHH0ucMhGsmbg/eR7Q3wSgZyjbv7w==" saltValue="LojpUdmgUR5b91Ih9q0n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550</v>
      </c>
      <c r="G54" s="116" t="s">
        <v>551</v>
      </c>
      <c r="H54" s="117" t="s">
        <v>552</v>
      </c>
    </row>
    <row r="55" spans="2:8" ht="52.5" customHeight="1">
      <c r="B55" s="118"/>
      <c r="C55" s="1229" t="s">
        <v>48</v>
      </c>
      <c r="D55" s="1229"/>
      <c r="E55" s="1230"/>
      <c r="F55" s="119">
        <v>1080</v>
      </c>
      <c r="G55" s="119">
        <v>1102</v>
      </c>
      <c r="H55" s="120">
        <v>1173</v>
      </c>
    </row>
    <row r="56" spans="2:8" ht="52.5" customHeight="1">
      <c r="B56" s="121"/>
      <c r="C56" s="1231" t="s">
        <v>49</v>
      </c>
      <c r="D56" s="1231"/>
      <c r="E56" s="1232"/>
      <c r="F56" s="122">
        <v>131</v>
      </c>
      <c r="G56" s="122">
        <v>131</v>
      </c>
      <c r="H56" s="123">
        <v>272</v>
      </c>
    </row>
    <row r="57" spans="2:8" ht="53.25" customHeight="1">
      <c r="B57" s="121"/>
      <c r="C57" s="1233" t="s">
        <v>50</v>
      </c>
      <c r="D57" s="1233"/>
      <c r="E57" s="1234"/>
      <c r="F57" s="124">
        <v>339</v>
      </c>
      <c r="G57" s="124">
        <v>311</v>
      </c>
      <c r="H57" s="125">
        <v>149</v>
      </c>
    </row>
    <row r="58" spans="2:8" ht="45.75" customHeight="1">
      <c r="B58" s="126"/>
      <c r="C58" s="1235" t="s">
        <v>571</v>
      </c>
      <c r="D58" s="1236"/>
      <c r="E58" s="1237"/>
      <c r="F58" s="356">
        <v>278</v>
      </c>
      <c r="G58" s="356">
        <v>232</v>
      </c>
      <c r="H58" s="357">
        <v>65</v>
      </c>
    </row>
    <row r="59" spans="2:8" ht="45.75" customHeight="1">
      <c r="B59" s="126"/>
      <c r="C59" s="1235" t="s">
        <v>572</v>
      </c>
      <c r="D59" s="1236"/>
      <c r="E59" s="1237"/>
      <c r="F59" s="356">
        <v>32</v>
      </c>
      <c r="G59" s="356">
        <v>31</v>
      </c>
      <c r="H59" s="357">
        <v>31</v>
      </c>
    </row>
    <row r="60" spans="2:8" ht="45.75" customHeight="1">
      <c r="B60" s="126"/>
      <c r="C60" s="1235" t="s">
        <v>573</v>
      </c>
      <c r="D60" s="1236"/>
      <c r="E60" s="1237"/>
      <c r="F60" s="356">
        <v>19</v>
      </c>
      <c r="G60" s="356">
        <v>21</v>
      </c>
      <c r="H60" s="357">
        <v>30</v>
      </c>
    </row>
    <row r="61" spans="2:8" ht="45.75" customHeight="1">
      <c r="B61" s="126"/>
      <c r="C61" s="1235" t="s">
        <v>574</v>
      </c>
      <c r="D61" s="1236"/>
      <c r="E61" s="1237"/>
      <c r="F61" s="356" t="s">
        <v>575</v>
      </c>
      <c r="G61" s="356">
        <v>16</v>
      </c>
      <c r="H61" s="357">
        <v>11</v>
      </c>
    </row>
    <row r="62" spans="2:8" ht="45.75" customHeight="1" thickBot="1">
      <c r="B62" s="127"/>
      <c r="C62" s="1238" t="s">
        <v>576</v>
      </c>
      <c r="D62" s="1239"/>
      <c r="E62" s="1240"/>
      <c r="F62" s="358">
        <v>8</v>
      </c>
      <c r="G62" s="358">
        <v>9</v>
      </c>
      <c r="H62" s="359">
        <v>9</v>
      </c>
    </row>
    <row r="63" spans="2:8" ht="52.5" customHeight="1" thickBot="1">
      <c r="B63" s="128"/>
      <c r="C63" s="1227" t="s">
        <v>51</v>
      </c>
      <c r="D63" s="1227"/>
      <c r="E63" s="1228"/>
      <c r="F63" s="129">
        <v>1550</v>
      </c>
      <c r="G63" s="129">
        <v>1543</v>
      </c>
      <c r="H63" s="130">
        <v>1594</v>
      </c>
    </row>
    <row r="64" spans="2:8" ht="13.2"/>
  </sheetData>
  <sheetProtection algorithmName="SHA-512" hashValue="ymzBnfvE+UR0Z7nlFMNJAfwslCU2YEPHBm33kzDKDA0gZuROQ26UxR5b0EujfcPY0uQzV+8FoXxE4Lc9xEAdFw==" saltValue="lMtinRpYhor/l+NT8ZGHTg=="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37" customWidth="1"/>
    <col min="2" max="8" width="13.33203125" style="137" customWidth="1"/>
    <col min="9" max="16384" width="11.109375" style="137"/>
  </cols>
  <sheetData>
    <row r="1" spans="1:8">
      <c r="A1" s="131"/>
      <c r="B1" s="132"/>
      <c r="C1" s="133"/>
      <c r="D1" s="134"/>
      <c r="E1" s="135"/>
      <c r="F1" s="135"/>
      <c r="G1" s="135"/>
      <c r="H1" s="136"/>
    </row>
    <row r="2" spans="1:8">
      <c r="A2" s="138"/>
      <c r="B2" s="139"/>
      <c r="C2" s="140"/>
      <c r="D2" s="141" t="s">
        <v>52</v>
      </c>
      <c r="E2" s="142"/>
      <c r="F2" s="143" t="s">
        <v>545</v>
      </c>
      <c r="G2" s="144"/>
      <c r="H2" s="145"/>
    </row>
    <row r="3" spans="1:8">
      <c r="A3" s="141" t="s">
        <v>538</v>
      </c>
      <c r="B3" s="146"/>
      <c r="C3" s="147"/>
      <c r="D3" s="148">
        <v>113121</v>
      </c>
      <c r="E3" s="149"/>
      <c r="F3" s="150">
        <v>122882</v>
      </c>
      <c r="G3" s="151"/>
      <c r="H3" s="152"/>
    </row>
    <row r="4" spans="1:8">
      <c r="A4" s="153"/>
      <c r="B4" s="154"/>
      <c r="C4" s="155"/>
      <c r="D4" s="156">
        <v>19103</v>
      </c>
      <c r="E4" s="157"/>
      <c r="F4" s="158">
        <v>65785</v>
      </c>
      <c r="G4" s="159"/>
      <c r="H4" s="160"/>
    </row>
    <row r="5" spans="1:8">
      <c r="A5" s="141" t="s">
        <v>540</v>
      </c>
      <c r="B5" s="146"/>
      <c r="C5" s="147"/>
      <c r="D5" s="148">
        <v>120546</v>
      </c>
      <c r="E5" s="149"/>
      <c r="F5" s="150">
        <v>114790</v>
      </c>
      <c r="G5" s="151"/>
      <c r="H5" s="152"/>
    </row>
    <row r="6" spans="1:8">
      <c r="A6" s="153"/>
      <c r="B6" s="154"/>
      <c r="C6" s="155"/>
      <c r="D6" s="156">
        <v>14792</v>
      </c>
      <c r="E6" s="157"/>
      <c r="F6" s="158">
        <v>55601</v>
      </c>
      <c r="G6" s="159"/>
      <c r="H6" s="160"/>
    </row>
    <row r="7" spans="1:8">
      <c r="A7" s="141" t="s">
        <v>541</v>
      </c>
      <c r="B7" s="146"/>
      <c r="C7" s="147"/>
      <c r="D7" s="148">
        <v>172541</v>
      </c>
      <c r="E7" s="149"/>
      <c r="F7" s="150">
        <v>126262</v>
      </c>
      <c r="G7" s="151"/>
      <c r="H7" s="152"/>
    </row>
    <row r="8" spans="1:8">
      <c r="A8" s="153"/>
      <c r="B8" s="154"/>
      <c r="C8" s="155"/>
      <c r="D8" s="156">
        <v>60545</v>
      </c>
      <c r="E8" s="157"/>
      <c r="F8" s="158">
        <v>56769</v>
      </c>
      <c r="G8" s="159"/>
      <c r="H8" s="160"/>
    </row>
    <row r="9" spans="1:8">
      <c r="A9" s="141" t="s">
        <v>542</v>
      </c>
      <c r="B9" s="146"/>
      <c r="C9" s="147"/>
      <c r="D9" s="148">
        <v>113998</v>
      </c>
      <c r="E9" s="149"/>
      <c r="F9" s="150">
        <v>126525</v>
      </c>
      <c r="G9" s="151"/>
      <c r="H9" s="152"/>
    </row>
    <row r="10" spans="1:8">
      <c r="A10" s="153"/>
      <c r="B10" s="154"/>
      <c r="C10" s="155"/>
      <c r="D10" s="156">
        <v>32102</v>
      </c>
      <c r="E10" s="157"/>
      <c r="F10" s="158">
        <v>67052</v>
      </c>
      <c r="G10" s="159"/>
      <c r="H10" s="160"/>
    </row>
    <row r="11" spans="1:8">
      <c r="A11" s="141" t="s">
        <v>543</v>
      </c>
      <c r="B11" s="146"/>
      <c r="C11" s="147"/>
      <c r="D11" s="148">
        <v>213619</v>
      </c>
      <c r="E11" s="149"/>
      <c r="F11" s="150">
        <v>122054</v>
      </c>
      <c r="G11" s="151"/>
      <c r="H11" s="152"/>
    </row>
    <row r="12" spans="1:8">
      <c r="A12" s="153"/>
      <c r="B12" s="154"/>
      <c r="C12" s="161"/>
      <c r="D12" s="156">
        <v>155497</v>
      </c>
      <c r="E12" s="157"/>
      <c r="F12" s="158">
        <v>68298</v>
      </c>
      <c r="G12" s="159"/>
      <c r="H12" s="160"/>
    </row>
    <row r="13" spans="1:8">
      <c r="A13" s="141"/>
      <c r="B13" s="146"/>
      <c r="C13" s="162"/>
      <c r="D13" s="163">
        <v>146765</v>
      </c>
      <c r="E13" s="164"/>
      <c r="F13" s="165">
        <v>122503</v>
      </c>
      <c r="G13" s="166"/>
      <c r="H13" s="152"/>
    </row>
    <row r="14" spans="1:8">
      <c r="A14" s="153"/>
      <c r="B14" s="154"/>
      <c r="C14" s="155"/>
      <c r="D14" s="156">
        <v>56408</v>
      </c>
      <c r="E14" s="157"/>
      <c r="F14" s="158">
        <v>62701</v>
      </c>
      <c r="G14" s="159"/>
      <c r="H14" s="160"/>
    </row>
    <row r="17" spans="1:11">
      <c r="A17" s="137" t="s">
        <v>53</v>
      </c>
    </row>
    <row r="18" spans="1:11">
      <c r="A18" s="167"/>
      <c r="B18" s="167" t="str">
        <f>実質収支比率等に係る経年分析!F$46</f>
        <v>H29</v>
      </c>
      <c r="C18" s="167" t="str">
        <f>実質収支比率等に係る経年分析!G$46</f>
        <v>H30</v>
      </c>
      <c r="D18" s="167" t="str">
        <f>実質収支比率等に係る経年分析!H$46</f>
        <v>R01</v>
      </c>
      <c r="E18" s="167" t="str">
        <f>実質収支比率等に係る経年分析!I$46</f>
        <v>R02</v>
      </c>
      <c r="F18" s="167" t="str">
        <f>実質収支比率等に係る経年分析!J$46</f>
        <v>R03</v>
      </c>
    </row>
    <row r="19" spans="1:11">
      <c r="A19" s="167" t="s">
        <v>54</v>
      </c>
      <c r="B19" s="167">
        <f>ROUND(VALUE(SUBSTITUTE(実質収支比率等に係る経年分析!F$48,"▲","-")),2)</f>
        <v>4.41</v>
      </c>
      <c r="C19" s="167">
        <f>ROUND(VALUE(SUBSTITUTE(実質収支比率等に係る経年分析!G$48,"▲","-")),2)</f>
        <v>3.98</v>
      </c>
      <c r="D19" s="167">
        <f>ROUND(VALUE(SUBSTITUTE(実質収支比率等に係る経年分析!H$48,"▲","-")),2)</f>
        <v>5.77</v>
      </c>
      <c r="E19" s="167">
        <f>ROUND(VALUE(SUBSTITUTE(実質収支比率等に係る経年分析!I$48,"▲","-")),2)</f>
        <v>4.49</v>
      </c>
      <c r="F19" s="167">
        <f>ROUND(VALUE(SUBSTITUTE(実質収支比率等に係る経年分析!J$48,"▲","-")),2)</f>
        <v>5.57</v>
      </c>
    </row>
    <row r="20" spans="1:11">
      <c r="A20" s="167" t="s">
        <v>55</v>
      </c>
      <c r="B20" s="167">
        <f>ROUND(VALUE(SUBSTITUTE(実質収支比率等に係る経年分析!F$47,"▲","-")),2)</f>
        <v>44.91</v>
      </c>
      <c r="C20" s="167">
        <f>ROUND(VALUE(SUBSTITUTE(実質収支比率等に係る経年分析!G$47,"▲","-")),2)</f>
        <v>41.32</v>
      </c>
      <c r="D20" s="167">
        <f>ROUND(VALUE(SUBSTITUTE(実質収支比率等に係る経年分析!H$47,"▲","-")),2)</f>
        <v>37.799999999999997</v>
      </c>
      <c r="E20" s="167">
        <f>ROUND(VALUE(SUBSTITUTE(実質収支比率等に係る経年分析!I$47,"▲","-")),2)</f>
        <v>36.44</v>
      </c>
      <c r="F20" s="167">
        <f>ROUND(VALUE(SUBSTITUTE(実質収支比率等に係る経年分析!J$47,"▲","-")),2)</f>
        <v>36.380000000000003</v>
      </c>
    </row>
    <row r="21" spans="1:11">
      <c r="A21" s="167" t="s">
        <v>56</v>
      </c>
      <c r="B21" s="167">
        <f>IF(ISNUMBER(VALUE(SUBSTITUTE(実質収支比率等に係る経年分析!F$49,"▲","-"))),ROUND(VALUE(SUBSTITUTE(実質収支比率等に係る経年分析!F$49,"▲","-")),2),NA())</f>
        <v>2.17</v>
      </c>
      <c r="C21" s="167">
        <f>IF(ISNUMBER(VALUE(SUBSTITUTE(実質収支比率等に係る経年分析!G$49,"▲","-"))),ROUND(VALUE(SUBSTITUTE(実質収支比率等に係る経年分析!G$49,"▲","-")),2),NA())</f>
        <v>-1.54</v>
      </c>
      <c r="D21" s="167">
        <f>IF(ISNUMBER(VALUE(SUBSTITUTE(実質収支比率等に係る経年分析!H$49,"▲","-"))),ROUND(VALUE(SUBSTITUTE(実質収支比率等に係る経年分析!H$49,"▲","-")),2),NA())</f>
        <v>-2.73</v>
      </c>
      <c r="E21" s="167">
        <f>IF(ISNUMBER(VALUE(SUBSTITUTE(実質収支比率等に係る経年分析!I$49,"▲","-"))),ROUND(VALUE(SUBSTITUTE(実質収支比率等に係る経年分析!I$49,"▲","-")),2),NA())</f>
        <v>-0.01</v>
      </c>
      <c r="F21" s="167">
        <f>IF(ISNUMBER(VALUE(SUBSTITUTE(実質収支比率等に係る経年分析!J$49,"▲","-"))),ROUND(VALUE(SUBSTITUTE(実質収支比率等に係る経年分析!J$49,"▲","-")),2),NA())</f>
        <v>3.57</v>
      </c>
    </row>
    <row r="24" spans="1:11">
      <c r="A24" s="137" t="s">
        <v>57</v>
      </c>
    </row>
    <row r="25" spans="1:11">
      <c r="A25" s="168"/>
      <c r="B25" s="168" t="str">
        <f>連結実質赤字比率に係る赤字・黒字の構成分析!F$33</f>
        <v>H29</v>
      </c>
      <c r="C25" s="168"/>
      <c r="D25" s="168" t="str">
        <f>連結実質赤字比率に係る赤字・黒字の構成分析!G$33</f>
        <v>H30</v>
      </c>
      <c r="E25" s="168"/>
      <c r="F25" s="168" t="str">
        <f>連結実質赤字比率に係る赤字・黒字の構成分析!H$33</f>
        <v>R01</v>
      </c>
      <c r="G25" s="168"/>
      <c r="H25" s="168" t="str">
        <f>連結実質赤字比率に係る赤字・黒字の構成分析!I$33</f>
        <v>R02</v>
      </c>
      <c r="I25" s="168"/>
      <c r="J25" s="168" t="str">
        <f>連結実質赤字比率に係る赤字・黒字の構成分析!J$33</f>
        <v>R03</v>
      </c>
      <c r="K25" s="168"/>
    </row>
    <row r="26" spans="1:11">
      <c r="A26" s="168"/>
      <c r="B26" s="168" t="s">
        <v>58</v>
      </c>
      <c r="C26" s="168" t="s">
        <v>59</v>
      </c>
      <c r="D26" s="168" t="s">
        <v>58</v>
      </c>
      <c r="E26" s="168" t="s">
        <v>59</v>
      </c>
      <c r="F26" s="168" t="s">
        <v>58</v>
      </c>
      <c r="G26" s="168" t="s">
        <v>59</v>
      </c>
      <c r="H26" s="168" t="s">
        <v>58</v>
      </c>
      <c r="I26" s="168" t="s">
        <v>59</v>
      </c>
      <c r="J26" s="168" t="s">
        <v>58</v>
      </c>
      <c r="K26" s="168" t="s">
        <v>59</v>
      </c>
    </row>
    <row r="27" spans="1:11">
      <c r="A27" s="168" t="str">
        <f>IF(連結実質赤字比率に係る赤字・黒字の構成分析!C$43="",NA(),連結実質赤字比率に係る赤字・黒字の構成分析!C$43)</f>
        <v>その他会計（黒字）</v>
      </c>
      <c r="B27" s="168" t="e">
        <f>IF(ROUND(VALUE(SUBSTITUTE(連結実質赤字比率に係る赤字・黒字の構成分析!F$43,"▲", "-")), 2) &lt; 0, ABS(ROUND(VALUE(SUBSTITUTE(連結実質赤字比率に係る赤字・黒字の構成分析!F$43,"▲", "-")), 2)), NA())</f>
        <v>#N/A</v>
      </c>
      <c r="C27" s="168">
        <f>IF(ROUND(VALUE(SUBSTITUTE(連結実質赤字比率に係る赤字・黒字の構成分析!F$43,"▲", "-")), 2) &gt;= 0, ABS(ROUND(VALUE(SUBSTITUTE(連結実質赤字比率に係る赤字・黒字の構成分析!F$43,"▲", "-")), 2)), NA())</f>
        <v>2.09</v>
      </c>
      <c r="D27" s="168" t="e">
        <f>IF(ROUND(VALUE(SUBSTITUTE(連結実質赤字比率に係る赤字・黒字の構成分析!G$43,"▲", "-")), 2) &lt; 0, ABS(ROUND(VALUE(SUBSTITUTE(連結実質赤字比率に係る赤字・黒字の構成分析!G$43,"▲", "-")), 2)), NA())</f>
        <v>#N/A</v>
      </c>
      <c r="E27" s="168">
        <f>IF(ROUND(VALUE(SUBSTITUTE(連結実質赤字比率に係る赤字・黒字の構成分析!G$43,"▲", "-")), 2) &gt;= 0, ABS(ROUND(VALUE(SUBSTITUTE(連結実質赤字比率に係る赤字・黒字の構成分析!G$43,"▲", "-")), 2)), NA())</f>
        <v>0.13</v>
      </c>
      <c r="F27" s="168" t="e">
        <f>IF(ROUND(VALUE(SUBSTITUTE(連結実質赤字比率に係る赤字・黒字の構成分析!H$43,"▲", "-")), 2) &lt; 0, ABS(ROUND(VALUE(SUBSTITUTE(連結実質赤字比率に係る赤字・黒字の構成分析!H$43,"▲", "-")), 2)), NA())</f>
        <v>#N/A</v>
      </c>
      <c r="G27" s="168">
        <f>IF(ROUND(VALUE(SUBSTITUTE(連結実質赤字比率に係る赤字・黒字の構成分析!H$43,"▲", "-")), 2) &gt;= 0, ABS(ROUND(VALUE(SUBSTITUTE(連結実質赤字比率に係る赤字・黒字の構成分析!H$43,"▲", "-")), 2)), NA())</f>
        <v>0.44</v>
      </c>
      <c r="H27" s="168" t="e">
        <f>IF(ROUND(VALUE(SUBSTITUTE(連結実質赤字比率に係る赤字・黒字の構成分析!I$43,"▲", "-")), 2) &lt; 0, ABS(ROUND(VALUE(SUBSTITUTE(連結実質赤字比率に係る赤字・黒字の構成分析!I$43,"▲", "-")), 2)), NA())</f>
        <v>#VALUE!</v>
      </c>
      <c r="I27" s="168" t="e">
        <f>IF(ROUND(VALUE(SUBSTITUTE(連結実質赤字比率に係る赤字・黒字の構成分析!I$43,"▲", "-")), 2) &gt;= 0, ABS(ROUND(VALUE(SUBSTITUTE(連結実質赤字比率に係る赤字・黒字の構成分析!I$43,"▲", "-")), 2)), NA())</f>
        <v>#VALUE!</v>
      </c>
      <c r="J27" s="168" t="e">
        <f>IF(ROUND(VALUE(SUBSTITUTE(連結実質赤字比率に係る赤字・黒字の構成分析!J$43,"▲", "-")), 2) &lt; 0, ABS(ROUND(VALUE(SUBSTITUTE(連結実質赤字比率に係る赤字・黒字の構成分析!J$43,"▲", "-")), 2)), NA())</f>
        <v>#VALUE!</v>
      </c>
      <c r="K27" s="168" t="e">
        <f>IF(ROUND(VALUE(SUBSTITUTE(連結実質赤字比率に係る赤字・黒字の構成分析!J$43,"▲", "-")), 2) &gt;= 0, ABS(ROUND(VALUE(SUBSTITUTE(連結実質赤字比率に係る赤字・黒字の構成分析!J$43,"▲", "-")), 2)), NA())</f>
        <v>#VALUE!</v>
      </c>
    </row>
    <row r="28" spans="1:11">
      <c r="A28" s="168" t="str">
        <f>IF(連結実質赤字比率に係る赤字・黒字の構成分析!C$42="",NA(),連結実質赤字比率に係る赤字・黒字の構成分析!C$42)</f>
        <v>その他会計（赤字）</v>
      </c>
      <c r="B28" s="168" t="e">
        <f>IF(ROUND(VALUE(SUBSTITUTE(連結実質赤字比率に係る赤字・黒字の構成分析!F$42,"▲", "-")), 2) &lt; 0, ABS(ROUND(VALUE(SUBSTITUTE(連結実質赤字比率に係る赤字・黒字の構成分析!F$42,"▲", "-")), 2)), NA())</f>
        <v>#VALUE!</v>
      </c>
      <c r="C28" s="168" t="e">
        <f>IF(ROUND(VALUE(SUBSTITUTE(連結実質赤字比率に係る赤字・黒字の構成分析!F$42,"▲", "-")), 2) &gt;= 0, ABS(ROUND(VALUE(SUBSTITUTE(連結実質赤字比率に係る赤字・黒字の構成分析!F$42,"▲", "-")), 2)), NA())</f>
        <v>#VALUE!</v>
      </c>
      <c r="D28" s="168" t="e">
        <f>IF(ROUND(VALUE(SUBSTITUTE(連結実質赤字比率に係る赤字・黒字の構成分析!G$42,"▲", "-")), 2) &lt; 0, ABS(ROUND(VALUE(SUBSTITUTE(連結実質赤字比率に係る赤字・黒字の構成分析!G$42,"▲", "-")), 2)), NA())</f>
        <v>#VALUE!</v>
      </c>
      <c r="E28" s="168" t="e">
        <f>IF(ROUND(VALUE(SUBSTITUTE(連結実質赤字比率に係る赤字・黒字の構成分析!G$42,"▲", "-")), 2) &gt;= 0, ABS(ROUND(VALUE(SUBSTITUTE(連結実質赤字比率に係る赤字・黒字の構成分析!G$42,"▲", "-")), 2)), NA())</f>
        <v>#VALUE!</v>
      </c>
      <c r="F28" s="168" t="e">
        <f>IF(ROUND(VALUE(SUBSTITUTE(連結実質赤字比率に係る赤字・黒字の構成分析!H$42,"▲", "-")), 2) &lt; 0, ABS(ROUND(VALUE(SUBSTITUTE(連結実質赤字比率に係る赤字・黒字の構成分析!H$42,"▲", "-")), 2)), NA())</f>
        <v>#VALUE!</v>
      </c>
      <c r="G28" s="168" t="e">
        <f>IF(ROUND(VALUE(SUBSTITUTE(連結実質赤字比率に係る赤字・黒字の構成分析!H$42,"▲", "-")), 2) &gt;= 0, ABS(ROUND(VALUE(SUBSTITUTE(連結実質赤字比率に係る赤字・黒字の構成分析!H$42,"▲", "-")), 2)), NA())</f>
        <v>#VALUE!</v>
      </c>
      <c r="H28" s="168" t="e">
        <f>IF(ROUND(VALUE(SUBSTITUTE(連結実質赤字比率に係る赤字・黒字の構成分析!I$42,"▲", "-")), 2) &lt; 0, ABS(ROUND(VALUE(SUBSTITUTE(連結実質赤字比率に係る赤字・黒字の構成分析!I$42,"▲", "-")), 2)), NA())</f>
        <v>#VALUE!</v>
      </c>
      <c r="I28" s="168" t="e">
        <f>IF(ROUND(VALUE(SUBSTITUTE(連結実質赤字比率に係る赤字・黒字の構成分析!I$42,"▲", "-")), 2) &gt;= 0, ABS(ROUND(VALUE(SUBSTITUTE(連結実質赤字比率に係る赤字・黒字の構成分析!I$42,"▲", "-")), 2)), NA())</f>
        <v>#VALUE!</v>
      </c>
      <c r="J28" s="168" t="e">
        <f>IF(ROUND(VALUE(SUBSTITUTE(連結実質赤字比率に係る赤字・黒字の構成分析!J$42,"▲", "-")), 2) &lt; 0, ABS(ROUND(VALUE(SUBSTITUTE(連結実質赤字比率に係る赤字・黒字の構成分析!J$42,"▲", "-")), 2)), NA())</f>
        <v>#VALUE!</v>
      </c>
      <c r="K28" s="168" t="e">
        <f>IF(ROUND(VALUE(SUBSTITUTE(連結実質赤字比率に係る赤字・黒字の構成分析!J$42,"▲", "-")), 2) &gt;= 0, ABS(ROUND(VALUE(SUBSTITUTE(連結実質赤字比率に係る赤字・黒字の構成分析!J$42,"▲", "-")), 2)), NA())</f>
        <v>#VALUE!</v>
      </c>
    </row>
    <row r="29" spans="1:11">
      <c r="A29" s="168" t="e">
        <f>IF(連結実質赤字比率に係る赤字・黒字の構成分析!C$41="",NA(),連結実質赤字比率に係る赤字・黒字の構成分析!C$41)</f>
        <v>#N/A</v>
      </c>
      <c r="B29" s="168" t="e">
        <f>IF(ROUND(VALUE(SUBSTITUTE(連結実質赤字比率に係る赤字・黒字の構成分析!F$41,"▲", "-")), 2) &lt; 0, ABS(ROUND(VALUE(SUBSTITUTE(連結実質赤字比率に係る赤字・黒字の構成分析!F$41,"▲", "-")), 2)), NA())</f>
        <v>#VALUE!</v>
      </c>
      <c r="C29" s="168" t="e">
        <f>IF(ROUND(VALUE(SUBSTITUTE(連結実質赤字比率に係る赤字・黒字の構成分析!F$41,"▲", "-")), 2) &gt;= 0, ABS(ROUND(VALUE(SUBSTITUTE(連結実質赤字比率に係る赤字・黒字の構成分析!F$41,"▲", "-")), 2)), NA())</f>
        <v>#VALUE!</v>
      </c>
      <c r="D29" s="168" t="e">
        <f>IF(ROUND(VALUE(SUBSTITUTE(連結実質赤字比率に係る赤字・黒字の構成分析!G$41,"▲", "-")), 2) &lt; 0, ABS(ROUND(VALUE(SUBSTITUTE(連結実質赤字比率に係る赤字・黒字の構成分析!G$41,"▲", "-")), 2)), NA())</f>
        <v>#VALUE!</v>
      </c>
      <c r="E29" s="168" t="e">
        <f>IF(ROUND(VALUE(SUBSTITUTE(連結実質赤字比率に係る赤字・黒字の構成分析!G$41,"▲", "-")), 2) &gt;= 0, ABS(ROUND(VALUE(SUBSTITUTE(連結実質赤字比率に係る赤字・黒字の構成分析!G$41,"▲", "-")), 2)), NA())</f>
        <v>#VALUE!</v>
      </c>
      <c r="F29" s="168" t="e">
        <f>IF(ROUND(VALUE(SUBSTITUTE(連結実質赤字比率に係る赤字・黒字の構成分析!H$41,"▲", "-")), 2) &lt; 0, ABS(ROUND(VALUE(SUBSTITUTE(連結実質赤字比率に係る赤字・黒字の構成分析!H$41,"▲", "-")), 2)), NA())</f>
        <v>#VALUE!</v>
      </c>
      <c r="G29" s="168" t="e">
        <f>IF(ROUND(VALUE(SUBSTITUTE(連結実質赤字比率に係る赤字・黒字の構成分析!H$41,"▲", "-")), 2) &gt;= 0, ABS(ROUND(VALUE(SUBSTITUTE(連結実質赤字比率に係る赤字・黒字の構成分析!H$41,"▲", "-")), 2)), NA())</f>
        <v>#VALUE!</v>
      </c>
      <c r="H29" s="168" t="e">
        <f>IF(ROUND(VALUE(SUBSTITUTE(連結実質赤字比率に係る赤字・黒字の構成分析!I$41,"▲", "-")), 2) &lt; 0, ABS(ROUND(VALUE(SUBSTITUTE(連結実質赤字比率に係る赤字・黒字の構成分析!I$41,"▲", "-")), 2)), NA())</f>
        <v>#VALUE!</v>
      </c>
      <c r="I29" s="168" t="e">
        <f>IF(ROUND(VALUE(SUBSTITUTE(連結実質赤字比率に係る赤字・黒字の構成分析!I$41,"▲", "-")), 2) &gt;= 0, ABS(ROUND(VALUE(SUBSTITUTE(連結実質赤字比率に係る赤字・黒字の構成分析!I$41,"▲", "-")), 2)), NA())</f>
        <v>#VALUE!</v>
      </c>
      <c r="J29" s="168" t="e">
        <f>IF(ROUND(VALUE(SUBSTITUTE(連結実質赤字比率に係る赤字・黒字の構成分析!J$41,"▲", "-")), 2) &lt; 0, ABS(ROUND(VALUE(SUBSTITUTE(連結実質赤字比率に係る赤字・黒字の構成分析!J$41,"▲", "-")), 2)), NA())</f>
        <v>#VALUE!</v>
      </c>
      <c r="K29" s="168" t="e">
        <f>IF(ROUND(VALUE(SUBSTITUTE(連結実質赤字比率に係る赤字・黒字の構成分析!J$41,"▲", "-")), 2) &gt;= 0, ABS(ROUND(VALUE(SUBSTITUTE(連結実質赤字比率に係る赤字・黒字の構成分析!J$41,"▲", "-")), 2)), NA())</f>
        <v>#VALUE!</v>
      </c>
    </row>
    <row r="30" spans="1:11">
      <c r="A30" s="168" t="str">
        <f>IF(連結実質赤字比率に係る赤字・黒字の構成分析!C$40="",NA(),連結実質赤字比率に係る赤字・黒字の構成分析!C$40)</f>
        <v>後期高齢者医療特別会計</v>
      </c>
      <c r="B30" s="168" t="e">
        <f>IF(ROUND(VALUE(SUBSTITUTE(連結実質赤字比率に係る赤字・黒字の構成分析!F$40,"▲", "-")), 2) &lt; 0, ABS(ROUND(VALUE(SUBSTITUTE(連結実質赤字比率に係る赤字・黒字の構成分析!F$40,"▲", "-")), 2)), NA())</f>
        <v>#N/A</v>
      </c>
      <c r="C30" s="168">
        <f>IF(ROUND(VALUE(SUBSTITUTE(連結実質赤字比率に係る赤字・黒字の構成分析!F$40,"▲", "-")), 2) &gt;= 0, ABS(ROUND(VALUE(SUBSTITUTE(連結実質赤字比率に係る赤字・黒字の構成分析!F$40,"▲", "-")), 2)), NA())</f>
        <v>0.04</v>
      </c>
      <c r="D30" s="168" t="e">
        <f>IF(ROUND(VALUE(SUBSTITUTE(連結実質赤字比率に係る赤字・黒字の構成分析!G$40,"▲", "-")), 2) &lt; 0, ABS(ROUND(VALUE(SUBSTITUTE(連結実質赤字比率に係る赤字・黒字の構成分析!G$40,"▲", "-")), 2)), NA())</f>
        <v>#N/A</v>
      </c>
      <c r="E30" s="168">
        <f>IF(ROUND(VALUE(SUBSTITUTE(連結実質赤字比率に係る赤字・黒字の構成分析!G$40,"▲", "-")), 2) &gt;= 0, ABS(ROUND(VALUE(SUBSTITUTE(連結実質赤字比率に係る赤字・黒字の構成分析!G$40,"▲", "-")), 2)), NA())</f>
        <v>0.03</v>
      </c>
      <c r="F30" s="168" t="e">
        <f>IF(ROUND(VALUE(SUBSTITUTE(連結実質赤字比率に係る赤字・黒字の構成分析!H$40,"▲", "-")), 2) &lt; 0, ABS(ROUND(VALUE(SUBSTITUTE(連結実質赤字比率に係る赤字・黒字の構成分析!H$40,"▲", "-")), 2)), NA())</f>
        <v>#N/A</v>
      </c>
      <c r="G30" s="168">
        <f>IF(ROUND(VALUE(SUBSTITUTE(連結実質赤字比率に係る赤字・黒字の構成分析!H$40,"▲", "-")), 2) &gt;= 0, ABS(ROUND(VALUE(SUBSTITUTE(連結実質赤字比率に係る赤字・黒字の構成分析!H$40,"▲", "-")), 2)), NA())</f>
        <v>0.04</v>
      </c>
      <c r="H30" s="168" t="e">
        <f>IF(ROUND(VALUE(SUBSTITUTE(連結実質赤字比率に係る赤字・黒字の構成分析!I$40,"▲", "-")), 2) &lt; 0, ABS(ROUND(VALUE(SUBSTITUTE(連結実質赤字比率に係る赤字・黒字の構成分析!I$40,"▲", "-")), 2)), NA())</f>
        <v>#N/A</v>
      </c>
      <c r="I30" s="168">
        <f>IF(ROUND(VALUE(SUBSTITUTE(連結実質赤字比率に係る赤字・黒字の構成分析!I$40,"▲", "-")), 2) &gt;= 0, ABS(ROUND(VALUE(SUBSTITUTE(連結実質赤字比率に係る赤字・黒字の構成分析!I$40,"▲", "-")), 2)), NA())</f>
        <v>0.02</v>
      </c>
      <c r="J30" s="168" t="e">
        <f>IF(ROUND(VALUE(SUBSTITUTE(連結実質赤字比率に係る赤字・黒字の構成分析!J$40,"▲", "-")), 2) &lt; 0, ABS(ROUND(VALUE(SUBSTITUTE(連結実質赤字比率に係る赤字・黒字の構成分析!J$40,"▲", "-")), 2)), NA())</f>
        <v>#N/A</v>
      </c>
      <c r="K30" s="168">
        <f>IF(ROUND(VALUE(SUBSTITUTE(連結実質赤字比率に係る赤字・黒字の構成分析!J$40,"▲", "-")), 2) &gt;= 0, ABS(ROUND(VALUE(SUBSTITUTE(連結実質赤字比率に係る赤字・黒字の構成分析!J$40,"▲", "-")), 2)), NA())</f>
        <v>0.02</v>
      </c>
    </row>
    <row r="31" spans="1:11">
      <c r="A31" s="168" t="str">
        <f>IF(連結実質赤字比率に係る赤字・黒字の構成分析!C$39="",NA(),連結実質赤字比率に係る赤字・黒字の構成分析!C$39)</f>
        <v>健康福祉交流館特別会計</v>
      </c>
      <c r="B31" s="168" t="e">
        <f>IF(ROUND(VALUE(SUBSTITUTE(連結実質赤字比率に係る赤字・黒字の構成分析!F$39,"▲", "-")), 2) &lt; 0, ABS(ROUND(VALUE(SUBSTITUTE(連結実質赤字比率に係る赤字・黒字の構成分析!F$39,"▲", "-")), 2)), NA())</f>
        <v>#N/A</v>
      </c>
      <c r="C31" s="168">
        <f>IF(ROUND(VALUE(SUBSTITUTE(連結実質赤字比率に係る赤字・黒字の構成分析!F$39,"▲", "-")), 2) &gt;= 0, ABS(ROUND(VALUE(SUBSTITUTE(連結実質赤字比率に係る赤字・黒字の構成分析!F$39,"▲", "-")), 2)), NA())</f>
        <v>7.0000000000000007E-2</v>
      </c>
      <c r="D31" s="168" t="e">
        <f>IF(ROUND(VALUE(SUBSTITUTE(連結実質赤字比率に係る赤字・黒字の構成分析!G$39,"▲", "-")), 2) &lt; 0, ABS(ROUND(VALUE(SUBSTITUTE(連結実質赤字比率に係る赤字・黒字の構成分析!G$39,"▲", "-")), 2)), NA())</f>
        <v>#N/A</v>
      </c>
      <c r="E31" s="168">
        <f>IF(ROUND(VALUE(SUBSTITUTE(連結実質赤字比率に係る赤字・黒字の構成分析!G$39,"▲", "-")), 2) &gt;= 0, ABS(ROUND(VALUE(SUBSTITUTE(連結実質赤字比率に係る赤字・黒字の構成分析!G$39,"▲", "-")), 2)), NA())</f>
        <v>0.08</v>
      </c>
      <c r="F31" s="168" t="e">
        <f>IF(ROUND(VALUE(SUBSTITUTE(連結実質赤字比率に係る赤字・黒字の構成分析!H$39,"▲", "-")), 2) &lt; 0, ABS(ROUND(VALUE(SUBSTITUTE(連結実質赤字比率に係る赤字・黒字の構成分析!H$39,"▲", "-")), 2)), NA())</f>
        <v>#N/A</v>
      </c>
      <c r="G31" s="168">
        <f>IF(ROUND(VALUE(SUBSTITUTE(連結実質赤字比率に係る赤字・黒字の構成分析!H$39,"▲", "-")), 2) &gt;= 0, ABS(ROUND(VALUE(SUBSTITUTE(連結実質赤字比率に係る赤字・黒字の構成分析!H$39,"▲", "-")), 2)), NA())</f>
        <v>0.04</v>
      </c>
      <c r="H31" s="168" t="e">
        <f>IF(ROUND(VALUE(SUBSTITUTE(連結実質赤字比率に係る赤字・黒字の構成分析!I$39,"▲", "-")), 2) &lt; 0, ABS(ROUND(VALUE(SUBSTITUTE(連結実質赤字比率に係る赤字・黒字の構成分析!I$39,"▲", "-")), 2)), NA())</f>
        <v>#N/A</v>
      </c>
      <c r="I31" s="168">
        <f>IF(ROUND(VALUE(SUBSTITUTE(連結実質赤字比率に係る赤字・黒字の構成分析!I$39,"▲", "-")), 2) &gt;= 0, ABS(ROUND(VALUE(SUBSTITUTE(連結実質赤字比率に係る赤字・黒字の構成分析!I$39,"▲", "-")), 2)), NA())</f>
        <v>0.1</v>
      </c>
      <c r="J31" s="168" t="e">
        <f>IF(ROUND(VALUE(SUBSTITUTE(連結実質赤字比率に係る赤字・黒字の構成分析!J$39,"▲", "-")), 2) &lt; 0, ABS(ROUND(VALUE(SUBSTITUTE(連結実質赤字比率に係る赤字・黒字の構成分析!J$39,"▲", "-")), 2)), NA())</f>
        <v>#N/A</v>
      </c>
      <c r="K31" s="168">
        <f>IF(ROUND(VALUE(SUBSTITUTE(連結実質赤字比率に係る赤字・黒字の構成分析!J$39,"▲", "-")), 2) &gt;= 0, ABS(ROUND(VALUE(SUBSTITUTE(連結実質赤字比率に係る赤字・黒字の構成分析!J$39,"▲", "-")), 2)), NA())</f>
        <v>0.05</v>
      </c>
    </row>
    <row r="32" spans="1:11">
      <c r="A32" s="168" t="str">
        <f>IF(連結実質赤字比率に係る赤字・黒字の構成分析!C$38="",NA(),連結実質赤字比率に係る赤字・黒字の構成分析!C$38)</f>
        <v>町営駐車場特別会計</v>
      </c>
      <c r="B32" s="168" t="e">
        <f>IF(ROUND(VALUE(SUBSTITUTE(連結実質赤字比率に係る赤字・黒字の構成分析!F$38,"▲", "-")), 2) &lt; 0, ABS(ROUND(VALUE(SUBSTITUTE(連結実質赤字比率に係る赤字・黒字の構成分析!F$38,"▲", "-")), 2)), NA())</f>
        <v>#N/A</v>
      </c>
      <c r="C32" s="168">
        <f>IF(ROUND(VALUE(SUBSTITUTE(連結実質赤字比率に係る赤字・黒字の構成分析!F$38,"▲", "-")), 2) &gt;= 0, ABS(ROUND(VALUE(SUBSTITUTE(連結実質赤字比率に係る赤字・黒字の構成分析!F$38,"▲", "-")), 2)), NA())</f>
        <v>0.1</v>
      </c>
      <c r="D32" s="168" t="e">
        <f>IF(ROUND(VALUE(SUBSTITUTE(連結実質赤字比率に係る赤字・黒字の構成分析!G$38,"▲", "-")), 2) &lt; 0, ABS(ROUND(VALUE(SUBSTITUTE(連結実質赤字比率に係る赤字・黒字の構成分析!G$38,"▲", "-")), 2)), NA())</f>
        <v>#N/A</v>
      </c>
      <c r="E32" s="168">
        <f>IF(ROUND(VALUE(SUBSTITUTE(連結実質赤字比率に係る赤字・黒字の構成分析!G$38,"▲", "-")), 2) &gt;= 0, ABS(ROUND(VALUE(SUBSTITUTE(連結実質赤字比率に係る赤字・黒字の構成分析!G$38,"▲", "-")), 2)), NA())</f>
        <v>0.15</v>
      </c>
      <c r="F32" s="168" t="e">
        <f>IF(ROUND(VALUE(SUBSTITUTE(連結実質赤字比率に係る赤字・黒字の構成分析!H$38,"▲", "-")), 2) &lt; 0, ABS(ROUND(VALUE(SUBSTITUTE(連結実質赤字比率に係る赤字・黒字の構成分析!H$38,"▲", "-")), 2)), NA())</f>
        <v>#N/A</v>
      </c>
      <c r="G32" s="168">
        <f>IF(ROUND(VALUE(SUBSTITUTE(連結実質赤字比率に係る赤字・黒字の構成分析!H$38,"▲", "-")), 2) &gt;= 0, ABS(ROUND(VALUE(SUBSTITUTE(連結実質赤字比率に係る赤字・黒字の構成分析!H$38,"▲", "-")), 2)), NA())</f>
        <v>0.09</v>
      </c>
      <c r="H32" s="168" t="e">
        <f>IF(ROUND(VALUE(SUBSTITUTE(連結実質赤字比率に係る赤字・黒字の構成分析!I$38,"▲", "-")), 2) &lt; 0, ABS(ROUND(VALUE(SUBSTITUTE(連結実質赤字比率に係る赤字・黒字の構成分析!I$38,"▲", "-")), 2)), NA())</f>
        <v>#N/A</v>
      </c>
      <c r="I32" s="168">
        <f>IF(ROUND(VALUE(SUBSTITUTE(連結実質赤字比率に係る赤字・黒字の構成分析!I$38,"▲", "-")), 2) &gt;= 0, ABS(ROUND(VALUE(SUBSTITUTE(連結実質赤字比率に係る赤字・黒字の構成分析!I$38,"▲", "-")), 2)), NA())</f>
        <v>0.18</v>
      </c>
      <c r="J32" s="168" t="e">
        <f>IF(ROUND(VALUE(SUBSTITUTE(連結実質赤字比率に係る赤字・黒字の構成分析!J$38,"▲", "-")), 2) &lt; 0, ABS(ROUND(VALUE(SUBSTITUTE(連結実質赤字比率に係る赤字・黒字の構成分析!J$38,"▲", "-")), 2)), NA())</f>
        <v>#N/A</v>
      </c>
      <c r="K32" s="168">
        <f>IF(ROUND(VALUE(SUBSTITUTE(連結実質赤字比率に係る赤字・黒字の構成分析!J$38,"▲", "-")), 2) &gt;= 0, ABS(ROUND(VALUE(SUBSTITUTE(連結実質赤字比率に係る赤字・黒字の構成分析!J$38,"▲", "-")), 2)), NA())</f>
        <v>0.15</v>
      </c>
    </row>
    <row r="33" spans="1:16">
      <c r="A33" s="168" t="str">
        <f>IF(連結実質赤字比率に係る赤字・黒字の構成分析!C$37="",NA(),連結実質赤字比率に係る赤字・黒字の構成分析!C$37)</f>
        <v>国民健康保険特別会計</v>
      </c>
      <c r="B33" s="168" t="e">
        <f>IF(ROUND(VALUE(SUBSTITUTE(連結実質赤字比率に係る赤字・黒字の構成分析!F$37,"▲", "-")), 2) &lt; 0, ABS(ROUND(VALUE(SUBSTITUTE(連結実質赤字比率に係る赤字・黒字の構成分析!F$37,"▲", "-")), 2)), NA())</f>
        <v>#N/A</v>
      </c>
      <c r="C33" s="168">
        <f>IF(ROUND(VALUE(SUBSTITUTE(連結実質赤字比率に係る赤字・黒字の構成分析!F$37,"▲", "-")), 2) &gt;= 0, ABS(ROUND(VALUE(SUBSTITUTE(連結実質赤字比率に係る赤字・黒字の構成分析!F$37,"▲", "-")), 2)), NA())</f>
        <v>3.65</v>
      </c>
      <c r="D33" s="168" t="e">
        <f>IF(ROUND(VALUE(SUBSTITUTE(連結実質赤字比率に係る赤字・黒字の構成分析!G$37,"▲", "-")), 2) &lt; 0, ABS(ROUND(VALUE(SUBSTITUTE(連結実質赤字比率に係る赤字・黒字の構成分析!G$37,"▲", "-")), 2)), NA())</f>
        <v>#N/A</v>
      </c>
      <c r="E33" s="168">
        <f>IF(ROUND(VALUE(SUBSTITUTE(連結実質赤字比率に係る赤字・黒字の構成分析!G$37,"▲", "-")), 2) &gt;= 0, ABS(ROUND(VALUE(SUBSTITUTE(連結実質赤字比率に係る赤字・黒字の構成分析!G$37,"▲", "-")), 2)), NA())</f>
        <v>2.44</v>
      </c>
      <c r="F33" s="168" t="e">
        <f>IF(ROUND(VALUE(SUBSTITUTE(連結実質赤字比率に係る赤字・黒字の構成分析!H$37,"▲", "-")), 2) &lt; 0, ABS(ROUND(VALUE(SUBSTITUTE(連結実質赤字比率に係る赤字・黒字の構成分析!H$37,"▲", "-")), 2)), NA())</f>
        <v>#N/A</v>
      </c>
      <c r="G33" s="168">
        <f>IF(ROUND(VALUE(SUBSTITUTE(連結実質赤字比率に係る赤字・黒字の構成分析!H$37,"▲", "-")), 2) &gt;= 0, ABS(ROUND(VALUE(SUBSTITUTE(連結実質赤字比率に係る赤字・黒字の構成分析!H$37,"▲", "-")), 2)), NA())</f>
        <v>2.62</v>
      </c>
      <c r="H33" s="168" t="e">
        <f>IF(ROUND(VALUE(SUBSTITUTE(連結実質赤字比率に係る赤字・黒字の構成分析!I$37,"▲", "-")), 2) &lt; 0, ABS(ROUND(VALUE(SUBSTITUTE(連結実質赤字比率に係る赤字・黒字の構成分析!I$37,"▲", "-")), 2)), NA())</f>
        <v>#N/A</v>
      </c>
      <c r="I33" s="168">
        <f>IF(ROUND(VALUE(SUBSTITUTE(連結実質赤字比率に係る赤字・黒字の構成分析!I$37,"▲", "-")), 2) &gt;= 0, ABS(ROUND(VALUE(SUBSTITUTE(連結実質赤字比率に係る赤字・黒字の構成分析!I$37,"▲", "-")), 2)), NA())</f>
        <v>2.44</v>
      </c>
      <c r="J33" s="168" t="e">
        <f>IF(ROUND(VALUE(SUBSTITUTE(連結実質赤字比率に係る赤字・黒字の構成分析!J$37,"▲", "-")), 2) &lt; 0, ABS(ROUND(VALUE(SUBSTITUTE(連結実質赤字比率に係る赤字・黒字の構成分析!J$37,"▲", "-")), 2)), NA())</f>
        <v>#N/A</v>
      </c>
      <c r="K33" s="168">
        <f>IF(ROUND(VALUE(SUBSTITUTE(連結実質赤字比率に係る赤字・黒字の構成分析!J$37,"▲", "-")), 2) &gt;= 0, ABS(ROUND(VALUE(SUBSTITUTE(連結実質赤字比率に係る赤字・黒字の構成分析!J$37,"▲", "-")), 2)), NA())</f>
        <v>0.39</v>
      </c>
    </row>
    <row r="34" spans="1:16">
      <c r="A34" s="168" t="str">
        <f>IF(連結実質赤字比率に係る赤字・黒字の構成分析!C$36="",NA(),連結実質赤字比率に係る赤字・黒字の構成分析!C$36)</f>
        <v>下水道事業会計</v>
      </c>
      <c r="B34" s="168" t="e">
        <f>IF(ROUND(VALUE(SUBSTITUTE(連結実質赤字比率に係る赤字・黒字の構成分析!F$36,"▲", "-")), 2) &lt; 0, ABS(ROUND(VALUE(SUBSTITUTE(連結実質赤字比率に係る赤字・黒字の構成分析!F$36,"▲", "-")), 2)), NA())</f>
        <v>#VALUE!</v>
      </c>
      <c r="C34" s="168" t="e">
        <f>IF(ROUND(VALUE(SUBSTITUTE(連結実質赤字比率に係る赤字・黒字の構成分析!F$36,"▲", "-")), 2) &gt;= 0, ABS(ROUND(VALUE(SUBSTITUTE(連結実質赤字比率に係る赤字・黒字の構成分析!F$36,"▲", "-")), 2)), NA())</f>
        <v>#VALUE!</v>
      </c>
      <c r="D34" s="168" t="e">
        <f>IF(ROUND(VALUE(SUBSTITUTE(連結実質赤字比率に係る赤字・黒字の構成分析!G$36,"▲", "-")), 2) &lt; 0, ABS(ROUND(VALUE(SUBSTITUTE(連結実質赤字比率に係る赤字・黒字の構成分析!G$36,"▲", "-")), 2)), NA())</f>
        <v>#VALUE!</v>
      </c>
      <c r="E34" s="168" t="e">
        <f>IF(ROUND(VALUE(SUBSTITUTE(連結実質赤字比率に係る赤字・黒字の構成分析!G$36,"▲", "-")), 2) &gt;= 0, ABS(ROUND(VALUE(SUBSTITUTE(連結実質赤字比率に係る赤字・黒字の構成分析!G$36,"▲", "-")), 2)), NA())</f>
        <v>#VALUE!</v>
      </c>
      <c r="F34" s="168" t="e">
        <f>IF(ROUND(VALUE(SUBSTITUTE(連結実質赤字比率に係る赤字・黒字の構成分析!H$36,"▲", "-")), 2) &lt; 0, ABS(ROUND(VALUE(SUBSTITUTE(連結実質赤字比率に係る赤字・黒字の構成分析!H$36,"▲", "-")), 2)), NA())</f>
        <v>#VALUE!</v>
      </c>
      <c r="G34" s="168" t="e">
        <f>IF(ROUND(VALUE(SUBSTITUTE(連結実質赤字比率に係る赤字・黒字の構成分析!H$36,"▲", "-")), 2) &gt;= 0, ABS(ROUND(VALUE(SUBSTITUTE(連結実質赤字比率に係る赤字・黒字の構成分析!H$36,"▲", "-")), 2)), NA())</f>
        <v>#VALUE!</v>
      </c>
      <c r="H34" s="168" t="e">
        <f>IF(ROUND(VALUE(SUBSTITUTE(連結実質赤字比率に係る赤字・黒字の構成分析!I$36,"▲", "-")), 2) &lt; 0, ABS(ROUND(VALUE(SUBSTITUTE(連結実質赤字比率に係る赤字・黒字の構成分析!I$36,"▲", "-")), 2)), NA())</f>
        <v>#N/A</v>
      </c>
      <c r="I34" s="168">
        <f>IF(ROUND(VALUE(SUBSTITUTE(連結実質赤字比率に係る赤字・黒字の構成分析!I$36,"▲", "-")), 2) &gt;= 0, ABS(ROUND(VALUE(SUBSTITUTE(連結実質赤字比率に係る赤字・黒字の構成分析!I$36,"▲", "-")), 2)), NA())</f>
        <v>1.04</v>
      </c>
      <c r="J34" s="168" t="e">
        <f>IF(ROUND(VALUE(SUBSTITUTE(連結実質赤字比率に係る赤字・黒字の構成分析!J$36,"▲", "-")), 2) &lt; 0, ABS(ROUND(VALUE(SUBSTITUTE(連結実質赤字比率に係る赤字・黒字の構成分析!J$36,"▲", "-")), 2)), NA())</f>
        <v>#N/A</v>
      </c>
      <c r="K34" s="168">
        <f>IF(ROUND(VALUE(SUBSTITUTE(連結実質赤字比率に係る赤字・黒字の構成分析!J$36,"▲", "-")), 2) &gt;= 0, ABS(ROUND(VALUE(SUBSTITUTE(連結実質赤字比率に係る赤字・黒字の構成分析!J$36,"▲", "-")), 2)), NA())</f>
        <v>1.31</v>
      </c>
    </row>
    <row r="35" spans="1:16">
      <c r="A35" s="168" t="str">
        <f>IF(連結実質赤字比率に係る赤字・黒字の構成分析!C$35="",NA(),連結実質赤字比率に係る赤字・黒字の構成分析!C$35)</f>
        <v>一般会計</v>
      </c>
      <c r="B35" s="168" t="e">
        <f>IF(ROUND(VALUE(SUBSTITUTE(連結実質赤字比率に係る赤字・黒字の構成分析!F$35,"▲", "-")), 2) &lt; 0, ABS(ROUND(VALUE(SUBSTITUTE(連結実質赤字比率に係る赤字・黒字の構成分析!F$35,"▲", "-")), 2)), NA())</f>
        <v>#N/A</v>
      </c>
      <c r="C35" s="168">
        <f>IF(ROUND(VALUE(SUBSTITUTE(連結実質赤字比率に係る赤字・黒字の構成分析!F$35,"▲", "-")), 2) &gt;= 0, ABS(ROUND(VALUE(SUBSTITUTE(連結実質赤字比率に係る赤字・黒字の構成分析!F$35,"▲", "-")), 2)), NA())</f>
        <v>4.33</v>
      </c>
      <c r="D35" s="168" t="e">
        <f>IF(ROUND(VALUE(SUBSTITUTE(連結実質赤字比率に係る赤字・黒字の構成分析!G$35,"▲", "-")), 2) &lt; 0, ABS(ROUND(VALUE(SUBSTITUTE(連結実質赤字比率に係る赤字・黒字の構成分析!G$35,"▲", "-")), 2)), NA())</f>
        <v>#N/A</v>
      </c>
      <c r="E35" s="168">
        <f>IF(ROUND(VALUE(SUBSTITUTE(連結実質赤字比率に係る赤字・黒字の構成分析!G$35,"▲", "-")), 2) &gt;= 0, ABS(ROUND(VALUE(SUBSTITUTE(連結実質赤字比率に係る赤字・黒字の構成分析!G$35,"▲", "-")), 2)), NA())</f>
        <v>3.89</v>
      </c>
      <c r="F35" s="168" t="e">
        <f>IF(ROUND(VALUE(SUBSTITUTE(連結実質赤字比率に係る赤字・黒字の構成分析!H$35,"▲", "-")), 2) &lt; 0, ABS(ROUND(VALUE(SUBSTITUTE(連結実質赤字比率に係る赤字・黒字の構成分析!H$35,"▲", "-")), 2)), NA())</f>
        <v>#N/A</v>
      </c>
      <c r="G35" s="168">
        <f>IF(ROUND(VALUE(SUBSTITUTE(連結実質赤字比率に係る赤字・黒字の構成分析!H$35,"▲", "-")), 2) &gt;= 0, ABS(ROUND(VALUE(SUBSTITUTE(連結実質赤字比率に係る赤字・黒字の構成分析!H$35,"▲", "-")), 2)), NA())</f>
        <v>5.72</v>
      </c>
      <c r="H35" s="168" t="e">
        <f>IF(ROUND(VALUE(SUBSTITUTE(連結実質赤字比率に係る赤字・黒字の構成分析!I$35,"▲", "-")), 2) &lt; 0, ABS(ROUND(VALUE(SUBSTITUTE(連結実質赤字比率に係る赤字・黒字の構成分析!I$35,"▲", "-")), 2)), NA())</f>
        <v>#N/A</v>
      </c>
      <c r="I35" s="168">
        <f>IF(ROUND(VALUE(SUBSTITUTE(連結実質赤字比率に係る赤字・黒字の構成分析!I$35,"▲", "-")), 2) &gt;= 0, ABS(ROUND(VALUE(SUBSTITUTE(連結実質赤字比率に係る赤字・黒字の構成分析!I$35,"▲", "-")), 2)), NA())</f>
        <v>4.38</v>
      </c>
      <c r="J35" s="168" t="e">
        <f>IF(ROUND(VALUE(SUBSTITUTE(連結実質赤字比率に係る赤字・黒字の構成分析!J$35,"▲", "-")), 2) &lt; 0, ABS(ROUND(VALUE(SUBSTITUTE(連結実質赤字比率に係る赤字・黒字の構成分析!J$35,"▲", "-")), 2)), NA())</f>
        <v>#N/A</v>
      </c>
      <c r="K35" s="168">
        <f>IF(ROUND(VALUE(SUBSTITUTE(連結実質赤字比率に係る赤字・黒字の構成分析!J$35,"▲", "-")), 2) &gt;= 0, ABS(ROUND(VALUE(SUBSTITUTE(連結実質赤字比率に係る赤字・黒字の構成分析!J$35,"▲", "-")), 2)), NA())</f>
        <v>5.51</v>
      </c>
    </row>
    <row r="36" spans="1:16">
      <c r="A36" s="168" t="str">
        <f>IF(連結実質赤字比率に係る赤字・黒字の構成分析!C$34="",NA(),連結実質赤字比率に係る赤字・黒字の構成分析!C$34)</f>
        <v>水道事業会計</v>
      </c>
      <c r="B36" s="168" t="e">
        <f>IF(ROUND(VALUE(SUBSTITUTE(連結実質赤字比率に係る赤字・黒字の構成分析!F$34,"▲", "-")), 2) &lt; 0, ABS(ROUND(VALUE(SUBSTITUTE(連結実質赤字比率に係る赤字・黒字の構成分析!F$34,"▲", "-")), 2)), NA())</f>
        <v>#N/A</v>
      </c>
      <c r="C36" s="168">
        <f>IF(ROUND(VALUE(SUBSTITUTE(連結実質赤字比率に係る赤字・黒字の構成分析!F$34,"▲", "-")), 2) &gt;= 0, ABS(ROUND(VALUE(SUBSTITUTE(連結実質赤字比率に係る赤字・黒字の構成分析!F$34,"▲", "-")), 2)), NA())</f>
        <v>9.56</v>
      </c>
      <c r="D36" s="168" t="e">
        <f>IF(ROUND(VALUE(SUBSTITUTE(連結実質赤字比率に係る赤字・黒字の構成分析!G$34,"▲", "-")), 2) &lt; 0, ABS(ROUND(VALUE(SUBSTITUTE(連結実質赤字比率に係る赤字・黒字の構成分析!G$34,"▲", "-")), 2)), NA())</f>
        <v>#N/A</v>
      </c>
      <c r="E36" s="168">
        <f>IF(ROUND(VALUE(SUBSTITUTE(連結実質赤字比率に係る赤字・黒字の構成分析!G$34,"▲", "-")), 2) &gt;= 0, ABS(ROUND(VALUE(SUBSTITUTE(連結実質赤字比率に係る赤字・黒字の構成分析!G$34,"▲", "-")), 2)), NA())</f>
        <v>11.68</v>
      </c>
      <c r="F36" s="168" t="e">
        <f>IF(ROUND(VALUE(SUBSTITUTE(連結実質赤字比率に係る赤字・黒字の構成分析!H$34,"▲", "-")), 2) &lt; 0, ABS(ROUND(VALUE(SUBSTITUTE(連結実質赤字比率に係る赤字・黒字の構成分析!H$34,"▲", "-")), 2)), NA())</f>
        <v>#N/A</v>
      </c>
      <c r="G36" s="168">
        <f>IF(ROUND(VALUE(SUBSTITUTE(連結実質赤字比率に係る赤字・黒字の構成分析!H$34,"▲", "-")), 2) &gt;= 0, ABS(ROUND(VALUE(SUBSTITUTE(連結実質赤字比率に係る赤字・黒字の構成分析!H$34,"▲", "-")), 2)), NA())</f>
        <v>12.62</v>
      </c>
      <c r="H36" s="168" t="e">
        <f>IF(ROUND(VALUE(SUBSTITUTE(連結実質赤字比率に係る赤字・黒字の構成分析!I$34,"▲", "-")), 2) &lt; 0, ABS(ROUND(VALUE(SUBSTITUTE(連結実質赤字比率に係る赤字・黒字の構成分析!I$34,"▲", "-")), 2)), NA())</f>
        <v>#N/A</v>
      </c>
      <c r="I36" s="168">
        <f>IF(ROUND(VALUE(SUBSTITUTE(連結実質赤字比率に係る赤字・黒字の構成分析!I$34,"▲", "-")), 2) &gt;= 0, ABS(ROUND(VALUE(SUBSTITUTE(連結実質赤字比率に係る赤字・黒字の構成分析!I$34,"▲", "-")), 2)), NA())</f>
        <v>12.49</v>
      </c>
      <c r="J36" s="168" t="e">
        <f>IF(ROUND(VALUE(SUBSTITUTE(連結実質赤字比率に係る赤字・黒字の構成分析!J$34,"▲", "-")), 2) &lt; 0, ABS(ROUND(VALUE(SUBSTITUTE(連結実質赤字比率に係る赤字・黒字の構成分析!J$34,"▲", "-")), 2)), NA())</f>
        <v>#N/A</v>
      </c>
      <c r="K36" s="168">
        <f>IF(ROUND(VALUE(SUBSTITUTE(連結実質赤字比率に係る赤字・黒字の構成分析!J$34,"▲", "-")), 2) &gt;= 0, ABS(ROUND(VALUE(SUBSTITUTE(連結実質赤字比率に係る赤字・黒字の構成分析!J$34,"▲", "-")), 2)), NA())</f>
        <v>12.13</v>
      </c>
    </row>
    <row r="39" spans="1:16">
      <c r="A39" s="137" t="s">
        <v>60</v>
      </c>
    </row>
    <row r="40" spans="1:16">
      <c r="A40" s="169"/>
      <c r="B40" s="169" t="str">
        <f>'実質公債費比率（分子）の構造'!K$44</f>
        <v>H29</v>
      </c>
      <c r="C40" s="169"/>
      <c r="D40" s="169"/>
      <c r="E40" s="169" t="str">
        <f>'実質公債費比率（分子）の構造'!L$44</f>
        <v>H30</v>
      </c>
      <c r="F40" s="169"/>
      <c r="G40" s="169"/>
      <c r="H40" s="169" t="str">
        <f>'実質公債費比率（分子）の構造'!M$44</f>
        <v>R01</v>
      </c>
      <c r="I40" s="169"/>
      <c r="J40" s="169"/>
      <c r="K40" s="169" t="str">
        <f>'実質公債費比率（分子）の構造'!N$44</f>
        <v>R02</v>
      </c>
      <c r="L40" s="169"/>
      <c r="M40" s="169"/>
      <c r="N40" s="169" t="str">
        <f>'実質公債費比率（分子）の構造'!O$44</f>
        <v>R03</v>
      </c>
      <c r="O40" s="169"/>
      <c r="P40" s="169"/>
    </row>
    <row r="41" spans="1:16">
      <c r="A41" s="169"/>
      <c r="B41" s="169" t="s">
        <v>61</v>
      </c>
      <c r="C41" s="169"/>
      <c r="D41" s="169" t="s">
        <v>62</v>
      </c>
      <c r="E41" s="169" t="s">
        <v>61</v>
      </c>
      <c r="F41" s="169"/>
      <c r="G41" s="169" t="s">
        <v>62</v>
      </c>
      <c r="H41" s="169" t="s">
        <v>61</v>
      </c>
      <c r="I41" s="169"/>
      <c r="J41" s="169" t="s">
        <v>62</v>
      </c>
      <c r="K41" s="169" t="s">
        <v>61</v>
      </c>
      <c r="L41" s="169"/>
      <c r="M41" s="169" t="s">
        <v>62</v>
      </c>
      <c r="N41" s="169" t="s">
        <v>61</v>
      </c>
      <c r="O41" s="169"/>
      <c r="P41" s="169" t="s">
        <v>62</v>
      </c>
    </row>
    <row r="42" spans="1:16">
      <c r="A42" s="169" t="s">
        <v>63</v>
      </c>
      <c r="B42" s="169"/>
      <c r="C42" s="169"/>
      <c r="D42" s="169">
        <f>'実質公債費比率（分子）の構造'!K$52</f>
        <v>454</v>
      </c>
      <c r="E42" s="169"/>
      <c r="F42" s="169"/>
      <c r="G42" s="169">
        <f>'実質公債費比率（分子）の構造'!L$52</f>
        <v>441</v>
      </c>
      <c r="H42" s="169"/>
      <c r="I42" s="169"/>
      <c r="J42" s="169">
        <f>'実質公債費比率（分子）の構造'!M$52</f>
        <v>413</v>
      </c>
      <c r="K42" s="169"/>
      <c r="L42" s="169"/>
      <c r="M42" s="169">
        <f>'実質公債費比率（分子）の構造'!N$52</f>
        <v>404</v>
      </c>
      <c r="N42" s="169"/>
      <c r="O42" s="169"/>
      <c r="P42" s="169">
        <f>'実質公債費比率（分子）の構造'!O$52</f>
        <v>386</v>
      </c>
    </row>
    <row r="43" spans="1:16">
      <c r="A43" s="169" t="s">
        <v>64</v>
      </c>
      <c r="B43" s="169">
        <f>'実質公債費比率（分子）の構造'!K$51</f>
        <v>0</v>
      </c>
      <c r="C43" s="169"/>
      <c r="D43" s="169"/>
      <c r="E43" s="169">
        <f>'実質公債費比率（分子）の構造'!L$51</f>
        <v>0</v>
      </c>
      <c r="F43" s="169"/>
      <c r="G43" s="169"/>
      <c r="H43" s="169">
        <f>'実質公債費比率（分子）の構造'!M$51</f>
        <v>0</v>
      </c>
      <c r="I43" s="169"/>
      <c r="J43" s="169"/>
      <c r="K43" s="169">
        <f>'実質公債費比率（分子）の構造'!N$51</f>
        <v>0</v>
      </c>
      <c r="L43" s="169"/>
      <c r="M43" s="169"/>
      <c r="N43" s="169">
        <f>'実質公債費比率（分子）の構造'!O$51</f>
        <v>0</v>
      </c>
      <c r="O43" s="169"/>
      <c r="P43" s="169"/>
    </row>
    <row r="44" spans="1:16">
      <c r="A44" s="169" t="s">
        <v>65</v>
      </c>
      <c r="B44" s="169">
        <f>'実質公債費比率（分子）の構造'!K$50</f>
        <v>1</v>
      </c>
      <c r="C44" s="169"/>
      <c r="D44" s="169"/>
      <c r="E44" s="169">
        <f>'実質公債費比率（分子）の構造'!L$50</f>
        <v>1</v>
      </c>
      <c r="F44" s="169"/>
      <c r="G44" s="169"/>
      <c r="H44" s="169">
        <f>'実質公債費比率（分子）の構造'!M$50</f>
        <v>1</v>
      </c>
      <c r="I44" s="169"/>
      <c r="J44" s="169"/>
      <c r="K44" s="169">
        <f>'実質公債費比率（分子）の構造'!N$50</f>
        <v>1</v>
      </c>
      <c r="L44" s="169"/>
      <c r="M44" s="169"/>
      <c r="N44" s="169">
        <f>'実質公債費比率（分子）の構造'!O$50</f>
        <v>3</v>
      </c>
      <c r="O44" s="169"/>
      <c r="P44" s="169"/>
    </row>
    <row r="45" spans="1:16">
      <c r="A45" s="169" t="s">
        <v>66</v>
      </c>
      <c r="B45" s="169">
        <f>'実質公債費比率（分子）の構造'!K$49</f>
        <v>6</v>
      </c>
      <c r="C45" s="169"/>
      <c r="D45" s="169"/>
      <c r="E45" s="169">
        <f>'実質公債費比率（分子）の構造'!L$49</f>
        <v>4</v>
      </c>
      <c r="F45" s="169"/>
      <c r="G45" s="169"/>
      <c r="H45" s="169">
        <f>'実質公債費比率（分子）の構造'!M$49</f>
        <v>4</v>
      </c>
      <c r="I45" s="169"/>
      <c r="J45" s="169"/>
      <c r="K45" s="169">
        <f>'実質公債費比率（分子）の構造'!N$49</f>
        <v>3</v>
      </c>
      <c r="L45" s="169"/>
      <c r="M45" s="169"/>
      <c r="N45" s="169">
        <f>'実質公債費比率（分子）の構造'!O$49</f>
        <v>3</v>
      </c>
      <c r="O45" s="169"/>
      <c r="P45" s="169"/>
    </row>
    <row r="46" spans="1:16">
      <c r="A46" s="169" t="s">
        <v>67</v>
      </c>
      <c r="B46" s="169">
        <f>'実質公債費比率（分子）の構造'!K$48</f>
        <v>161</v>
      </c>
      <c r="C46" s="169"/>
      <c r="D46" s="169"/>
      <c r="E46" s="169">
        <f>'実質公債費比率（分子）の構造'!L$48</f>
        <v>169</v>
      </c>
      <c r="F46" s="169"/>
      <c r="G46" s="169"/>
      <c r="H46" s="169">
        <f>'実質公債費比率（分子）の構造'!M$48</f>
        <v>175</v>
      </c>
      <c r="I46" s="169"/>
      <c r="J46" s="169"/>
      <c r="K46" s="169">
        <f>'実質公債費比率（分子）の構造'!N$48</f>
        <v>205</v>
      </c>
      <c r="L46" s="169"/>
      <c r="M46" s="169"/>
      <c r="N46" s="169">
        <f>'実質公債費比率（分子）の構造'!O$48</f>
        <v>191</v>
      </c>
      <c r="O46" s="169"/>
      <c r="P46" s="169"/>
    </row>
    <row r="47" spans="1:16">
      <c r="A47" s="169" t="s">
        <v>68</v>
      </c>
      <c r="B47" s="169" t="str">
        <f>'実質公債費比率（分子）の構造'!K$47</f>
        <v>-</v>
      </c>
      <c r="C47" s="169"/>
      <c r="D47" s="169"/>
      <c r="E47" s="169" t="str">
        <f>'実質公債費比率（分子）の構造'!L$47</f>
        <v>-</v>
      </c>
      <c r="F47" s="169"/>
      <c r="G47" s="169"/>
      <c r="H47" s="169" t="str">
        <f>'実質公債費比率（分子）の構造'!M$47</f>
        <v>-</v>
      </c>
      <c r="I47" s="169"/>
      <c r="J47" s="169"/>
      <c r="K47" s="169" t="str">
        <f>'実質公債費比率（分子）の構造'!N$47</f>
        <v>-</v>
      </c>
      <c r="L47" s="169"/>
      <c r="M47" s="169"/>
      <c r="N47" s="169" t="str">
        <f>'実質公債費比率（分子）の構造'!O$47</f>
        <v>-</v>
      </c>
      <c r="O47" s="169"/>
      <c r="P47" s="169"/>
    </row>
    <row r="48" spans="1:16">
      <c r="A48" s="169" t="s">
        <v>69</v>
      </c>
      <c r="B48" s="169" t="str">
        <f>'実質公債費比率（分子）の構造'!K$46</f>
        <v>-</v>
      </c>
      <c r="C48" s="169"/>
      <c r="D48" s="169"/>
      <c r="E48" s="169" t="str">
        <f>'実質公債費比率（分子）の構造'!L$46</f>
        <v>-</v>
      </c>
      <c r="F48" s="169"/>
      <c r="G48" s="169"/>
      <c r="H48" s="169" t="str">
        <f>'実質公債費比率（分子）の構造'!M$46</f>
        <v>-</v>
      </c>
      <c r="I48" s="169"/>
      <c r="J48" s="169"/>
      <c r="K48" s="169" t="str">
        <f>'実質公債費比率（分子）の構造'!N$46</f>
        <v>-</v>
      </c>
      <c r="L48" s="169"/>
      <c r="M48" s="169"/>
      <c r="N48" s="169" t="str">
        <f>'実質公債費比率（分子）の構造'!O$46</f>
        <v>-</v>
      </c>
      <c r="O48" s="169"/>
      <c r="P48" s="169"/>
    </row>
    <row r="49" spans="1:16">
      <c r="A49" s="169" t="s">
        <v>70</v>
      </c>
      <c r="B49" s="169">
        <f>'実質公債費比率（分子）の構造'!K$45</f>
        <v>503</v>
      </c>
      <c r="C49" s="169"/>
      <c r="D49" s="169"/>
      <c r="E49" s="169">
        <f>'実質公債費比率（分子）の構造'!L$45</f>
        <v>492</v>
      </c>
      <c r="F49" s="169"/>
      <c r="G49" s="169"/>
      <c r="H49" s="169">
        <f>'実質公債費比率（分子）の構造'!M$45</f>
        <v>432</v>
      </c>
      <c r="I49" s="169"/>
      <c r="J49" s="169"/>
      <c r="K49" s="169">
        <f>'実質公債費比率（分子）の構造'!N$45</f>
        <v>448</v>
      </c>
      <c r="L49" s="169"/>
      <c r="M49" s="169"/>
      <c r="N49" s="169">
        <f>'実質公債費比率（分子）の構造'!O$45</f>
        <v>468</v>
      </c>
      <c r="O49" s="169"/>
      <c r="P49" s="169"/>
    </row>
    <row r="50" spans="1:16">
      <c r="A50" s="169" t="s">
        <v>71</v>
      </c>
      <c r="B50" s="169" t="e">
        <f>NA()</f>
        <v>#N/A</v>
      </c>
      <c r="C50" s="169">
        <f>IF(ISNUMBER('実質公債費比率（分子）の構造'!K$53),'実質公債費比率（分子）の構造'!K$53,NA())</f>
        <v>217</v>
      </c>
      <c r="D50" s="169" t="e">
        <f>NA()</f>
        <v>#N/A</v>
      </c>
      <c r="E50" s="169" t="e">
        <f>NA()</f>
        <v>#N/A</v>
      </c>
      <c r="F50" s="169">
        <f>IF(ISNUMBER('実質公債費比率（分子）の構造'!L$53),'実質公債費比率（分子）の構造'!L$53,NA())</f>
        <v>225</v>
      </c>
      <c r="G50" s="169" t="e">
        <f>NA()</f>
        <v>#N/A</v>
      </c>
      <c r="H50" s="169" t="e">
        <f>NA()</f>
        <v>#N/A</v>
      </c>
      <c r="I50" s="169">
        <f>IF(ISNUMBER('実質公債費比率（分子）の構造'!M$53),'実質公債費比率（分子）の構造'!M$53,NA())</f>
        <v>199</v>
      </c>
      <c r="J50" s="169" t="e">
        <f>NA()</f>
        <v>#N/A</v>
      </c>
      <c r="K50" s="169" t="e">
        <f>NA()</f>
        <v>#N/A</v>
      </c>
      <c r="L50" s="169">
        <f>IF(ISNUMBER('実質公債費比率（分子）の構造'!N$53),'実質公債費比率（分子）の構造'!N$53,NA())</f>
        <v>253</v>
      </c>
      <c r="M50" s="169" t="e">
        <f>NA()</f>
        <v>#N/A</v>
      </c>
      <c r="N50" s="169" t="e">
        <f>NA()</f>
        <v>#N/A</v>
      </c>
      <c r="O50" s="169">
        <f>IF(ISNUMBER('実質公債費比率（分子）の構造'!O$53),'実質公債費比率（分子）の構造'!O$53,NA())</f>
        <v>279</v>
      </c>
      <c r="P50" s="169" t="e">
        <f>NA()</f>
        <v>#N/A</v>
      </c>
    </row>
    <row r="53" spans="1:16">
      <c r="A53" s="137" t="s">
        <v>72</v>
      </c>
    </row>
    <row r="54" spans="1:16">
      <c r="A54" s="168"/>
      <c r="B54" s="168" t="str">
        <f>'将来負担比率（分子）の構造'!I$40</f>
        <v>H29</v>
      </c>
      <c r="C54" s="168"/>
      <c r="D54" s="168"/>
      <c r="E54" s="168" t="str">
        <f>'将来負担比率（分子）の構造'!J$40</f>
        <v>H30</v>
      </c>
      <c r="F54" s="168"/>
      <c r="G54" s="168"/>
      <c r="H54" s="168" t="str">
        <f>'将来負担比率（分子）の構造'!K$40</f>
        <v>R01</v>
      </c>
      <c r="I54" s="168"/>
      <c r="J54" s="168"/>
      <c r="K54" s="168" t="str">
        <f>'将来負担比率（分子）の構造'!L$40</f>
        <v>R02</v>
      </c>
      <c r="L54" s="168"/>
      <c r="M54" s="168"/>
      <c r="N54" s="168" t="str">
        <f>'将来負担比率（分子）の構造'!M$40</f>
        <v>R03</v>
      </c>
      <c r="O54" s="168"/>
      <c r="P54" s="168"/>
    </row>
    <row r="55" spans="1:16">
      <c r="A55" s="168"/>
      <c r="B55" s="168" t="s">
        <v>73</v>
      </c>
      <c r="C55" s="168"/>
      <c r="D55" s="168" t="s">
        <v>74</v>
      </c>
      <c r="E55" s="168" t="s">
        <v>73</v>
      </c>
      <c r="F55" s="168"/>
      <c r="G55" s="168" t="s">
        <v>74</v>
      </c>
      <c r="H55" s="168" t="s">
        <v>73</v>
      </c>
      <c r="I55" s="168"/>
      <c r="J55" s="168" t="s">
        <v>74</v>
      </c>
      <c r="K55" s="168" t="s">
        <v>73</v>
      </c>
      <c r="L55" s="168"/>
      <c r="M55" s="168" t="s">
        <v>74</v>
      </c>
      <c r="N55" s="168" t="s">
        <v>73</v>
      </c>
      <c r="O55" s="168"/>
      <c r="P55" s="168" t="s">
        <v>74</v>
      </c>
    </row>
    <row r="56" spans="1:16">
      <c r="A56" s="168" t="s">
        <v>43</v>
      </c>
      <c r="B56" s="168"/>
      <c r="C56" s="168"/>
      <c r="D56" s="168">
        <f>'将来負担比率（分子）の構造'!I$52</f>
        <v>4351</v>
      </c>
      <c r="E56" s="168"/>
      <c r="F56" s="168"/>
      <c r="G56" s="168">
        <f>'将来負担比率（分子）の構造'!J$52</f>
        <v>4206</v>
      </c>
      <c r="H56" s="168"/>
      <c r="I56" s="168"/>
      <c r="J56" s="168">
        <f>'将来負担比率（分子）の構造'!K$52</f>
        <v>4076</v>
      </c>
      <c r="K56" s="168"/>
      <c r="L56" s="168"/>
      <c r="M56" s="168">
        <f>'将来負担比率（分子）の構造'!L$52</f>
        <v>3950</v>
      </c>
      <c r="N56" s="168"/>
      <c r="O56" s="168"/>
      <c r="P56" s="168">
        <f>'将来負担比率（分子）の構造'!M$52</f>
        <v>3991</v>
      </c>
    </row>
    <row r="57" spans="1:16">
      <c r="A57" s="168" t="s">
        <v>42</v>
      </c>
      <c r="B57" s="168"/>
      <c r="C57" s="168"/>
      <c r="D57" s="168">
        <f>'将来負担比率（分子）の構造'!I$51</f>
        <v>139</v>
      </c>
      <c r="E57" s="168"/>
      <c r="F57" s="168"/>
      <c r="G57" s="168">
        <f>'将来負担比率（分子）の構造'!J$51</f>
        <v>115</v>
      </c>
      <c r="H57" s="168"/>
      <c r="I57" s="168"/>
      <c r="J57" s="168">
        <f>'将来負担比率（分子）の構造'!K$51</f>
        <v>84</v>
      </c>
      <c r="K57" s="168"/>
      <c r="L57" s="168"/>
      <c r="M57" s="168">
        <f>'将来負担比率（分子）の構造'!L$51</f>
        <v>55</v>
      </c>
      <c r="N57" s="168"/>
      <c r="O57" s="168"/>
      <c r="P57" s="168">
        <f>'将来負担比率（分子）の構造'!M$51</f>
        <v>34</v>
      </c>
    </row>
    <row r="58" spans="1:16">
      <c r="A58" s="168" t="s">
        <v>41</v>
      </c>
      <c r="B58" s="168"/>
      <c r="C58" s="168"/>
      <c r="D58" s="168">
        <f>'将来負担比率（分子）の構造'!I$50</f>
        <v>1859</v>
      </c>
      <c r="E58" s="168"/>
      <c r="F58" s="168"/>
      <c r="G58" s="168">
        <f>'将来負担比率（分子）の構造'!J$50</f>
        <v>1867</v>
      </c>
      <c r="H58" s="168"/>
      <c r="I58" s="168"/>
      <c r="J58" s="168">
        <f>'将来負担比率（分子）の構造'!K$50</f>
        <v>1786</v>
      </c>
      <c r="K58" s="168"/>
      <c r="L58" s="168"/>
      <c r="M58" s="168">
        <f>'将来負担比率（分子）の構造'!L$50</f>
        <v>1787</v>
      </c>
      <c r="N58" s="168"/>
      <c r="O58" s="168"/>
      <c r="P58" s="168">
        <f>'将来負担比率（分子）の構造'!M$50</f>
        <v>1907</v>
      </c>
    </row>
    <row r="59" spans="1:16">
      <c r="A59" s="168" t="s">
        <v>39</v>
      </c>
      <c r="B59" s="168" t="str">
        <f>'将来負担比率（分子）の構造'!I$49</f>
        <v>-</v>
      </c>
      <c r="C59" s="168"/>
      <c r="D59" s="168"/>
      <c r="E59" s="168" t="str">
        <f>'将来負担比率（分子）の構造'!J$49</f>
        <v>-</v>
      </c>
      <c r="F59" s="168"/>
      <c r="G59" s="168"/>
      <c r="H59" s="168" t="str">
        <f>'将来負担比率（分子）の構造'!K$49</f>
        <v>-</v>
      </c>
      <c r="I59" s="168"/>
      <c r="J59" s="168"/>
      <c r="K59" s="168" t="str">
        <f>'将来負担比率（分子）の構造'!L$49</f>
        <v>-</v>
      </c>
      <c r="L59" s="168"/>
      <c r="M59" s="168"/>
      <c r="N59" s="168" t="str">
        <f>'将来負担比率（分子）の構造'!M$49</f>
        <v>-</v>
      </c>
      <c r="O59" s="168"/>
      <c r="P59" s="168"/>
    </row>
    <row r="60" spans="1:16">
      <c r="A60" s="168" t="s">
        <v>38</v>
      </c>
      <c r="B60" s="168" t="str">
        <f>'将来負担比率（分子）の構造'!I$48</f>
        <v>-</v>
      </c>
      <c r="C60" s="168"/>
      <c r="D60" s="168"/>
      <c r="E60" s="168" t="str">
        <f>'将来負担比率（分子）の構造'!J$48</f>
        <v>-</v>
      </c>
      <c r="F60" s="168"/>
      <c r="G60" s="168"/>
      <c r="H60" s="168" t="str">
        <f>'将来負担比率（分子）の構造'!K$48</f>
        <v>-</v>
      </c>
      <c r="I60" s="168"/>
      <c r="J60" s="168"/>
      <c r="K60" s="168" t="str">
        <f>'将来負担比率（分子）の構造'!L$48</f>
        <v>-</v>
      </c>
      <c r="L60" s="168"/>
      <c r="M60" s="168"/>
      <c r="N60" s="168" t="str">
        <f>'将来負担比率（分子）の構造'!M$48</f>
        <v>-</v>
      </c>
      <c r="O60" s="168"/>
      <c r="P60" s="168"/>
    </row>
    <row r="61" spans="1:16">
      <c r="A61" s="168" t="s">
        <v>36</v>
      </c>
      <c r="B61" s="168" t="str">
        <f>'将来負担比率（分子）の構造'!I$46</f>
        <v>-</v>
      </c>
      <c r="C61" s="168"/>
      <c r="D61" s="168"/>
      <c r="E61" s="168" t="str">
        <f>'将来負担比率（分子）の構造'!J$46</f>
        <v>-</v>
      </c>
      <c r="F61" s="168"/>
      <c r="G61" s="168"/>
      <c r="H61" s="168" t="str">
        <f>'将来負担比率（分子）の構造'!K$46</f>
        <v>-</v>
      </c>
      <c r="I61" s="168"/>
      <c r="J61" s="168"/>
      <c r="K61" s="168" t="str">
        <f>'将来負担比率（分子）の構造'!L$46</f>
        <v>-</v>
      </c>
      <c r="L61" s="168"/>
      <c r="M61" s="168"/>
      <c r="N61" s="168" t="str">
        <f>'将来負担比率（分子）の構造'!M$46</f>
        <v>-</v>
      </c>
      <c r="O61" s="168"/>
      <c r="P61" s="168"/>
    </row>
    <row r="62" spans="1:16">
      <c r="A62" s="168" t="s">
        <v>35</v>
      </c>
      <c r="B62" s="168">
        <f>'将来負担比率（分子）の構造'!I$45</f>
        <v>566</v>
      </c>
      <c r="C62" s="168"/>
      <c r="D62" s="168"/>
      <c r="E62" s="168">
        <f>'将来負担比率（分子）の構造'!J$45</f>
        <v>508</v>
      </c>
      <c r="F62" s="168"/>
      <c r="G62" s="168"/>
      <c r="H62" s="168">
        <f>'将来負担比率（分子）の構造'!K$45</f>
        <v>483</v>
      </c>
      <c r="I62" s="168"/>
      <c r="J62" s="168"/>
      <c r="K62" s="168">
        <f>'将来負担比率（分子）の構造'!L$45</f>
        <v>450</v>
      </c>
      <c r="L62" s="168"/>
      <c r="M62" s="168"/>
      <c r="N62" s="168">
        <f>'将来負担比率（分子）の構造'!M$45</f>
        <v>546</v>
      </c>
      <c r="O62" s="168"/>
      <c r="P62" s="168"/>
    </row>
    <row r="63" spans="1:16">
      <c r="A63" s="168" t="s">
        <v>34</v>
      </c>
      <c r="B63" s="168">
        <f>'将来負担比率（分子）の構造'!I$44</f>
        <v>15</v>
      </c>
      <c r="C63" s="168"/>
      <c r="D63" s="168"/>
      <c r="E63" s="168">
        <f>'将来負担比率（分子）の構造'!J$44</f>
        <v>12</v>
      </c>
      <c r="F63" s="168"/>
      <c r="G63" s="168"/>
      <c r="H63" s="168">
        <f>'将来負担比率（分子）の構造'!K$44</f>
        <v>8</v>
      </c>
      <c r="I63" s="168"/>
      <c r="J63" s="168"/>
      <c r="K63" s="168">
        <f>'将来負担比率（分子）の構造'!L$44</f>
        <v>5</v>
      </c>
      <c r="L63" s="168"/>
      <c r="M63" s="168"/>
      <c r="N63" s="168">
        <f>'将来負担比率（分子）の構造'!M$44</f>
        <v>2</v>
      </c>
      <c r="O63" s="168"/>
      <c r="P63" s="168"/>
    </row>
    <row r="64" spans="1:16">
      <c r="A64" s="168" t="s">
        <v>33</v>
      </c>
      <c r="B64" s="168">
        <f>'将来負担比率（分子）の構造'!I$43</f>
        <v>2565</v>
      </c>
      <c r="C64" s="168"/>
      <c r="D64" s="168"/>
      <c r="E64" s="168">
        <f>'将来負担比率（分子）の構造'!J$43</f>
        <v>2468</v>
      </c>
      <c r="F64" s="168"/>
      <c r="G64" s="168"/>
      <c r="H64" s="168">
        <f>'将来負担比率（分子）の構造'!K$43</f>
        <v>2380</v>
      </c>
      <c r="I64" s="168"/>
      <c r="J64" s="168"/>
      <c r="K64" s="168">
        <f>'将来負担比率（分子）の構造'!L$43</f>
        <v>2444</v>
      </c>
      <c r="L64" s="168"/>
      <c r="M64" s="168"/>
      <c r="N64" s="168">
        <f>'将来負担比率（分子）の構造'!M$43</f>
        <v>2422</v>
      </c>
      <c r="O64" s="168"/>
      <c r="P64" s="168"/>
    </row>
    <row r="65" spans="1:16">
      <c r="A65" s="168" t="s">
        <v>32</v>
      </c>
      <c r="B65" s="168">
        <f>'将来負担比率（分子）の構造'!I$42</f>
        <v>5</v>
      </c>
      <c r="C65" s="168"/>
      <c r="D65" s="168"/>
      <c r="E65" s="168">
        <f>'将来負担比率（分子）の構造'!J$42</f>
        <v>4</v>
      </c>
      <c r="F65" s="168"/>
      <c r="G65" s="168"/>
      <c r="H65" s="168">
        <f>'将来負担比率（分子）の構造'!K$42</f>
        <v>4</v>
      </c>
      <c r="I65" s="168"/>
      <c r="J65" s="168"/>
      <c r="K65" s="168">
        <f>'将来負担比率（分子）の構造'!L$42</f>
        <v>3</v>
      </c>
      <c r="L65" s="168"/>
      <c r="M65" s="168"/>
      <c r="N65" s="168">
        <f>'将来負担比率（分子）の構造'!M$42</f>
        <v>3</v>
      </c>
      <c r="O65" s="168"/>
      <c r="P65" s="168"/>
    </row>
    <row r="66" spans="1:16">
      <c r="A66" s="168" t="s">
        <v>31</v>
      </c>
      <c r="B66" s="168">
        <f>'将来負担比率（分子）の構造'!I$41</f>
        <v>4604</v>
      </c>
      <c r="C66" s="168"/>
      <c r="D66" s="168"/>
      <c r="E66" s="168">
        <f>'将来負担比率（分子）の構造'!J$41</f>
        <v>4516</v>
      </c>
      <c r="F66" s="168"/>
      <c r="G66" s="168"/>
      <c r="H66" s="168">
        <f>'将来負担比率（分子）の構造'!K$41</f>
        <v>4633</v>
      </c>
      <c r="I66" s="168"/>
      <c r="J66" s="168"/>
      <c r="K66" s="168">
        <f>'将来負担比率（分子）の構造'!L$41</f>
        <v>4581</v>
      </c>
      <c r="L66" s="168"/>
      <c r="M66" s="168"/>
      <c r="N66" s="168">
        <f>'将来負担比率（分子）の構造'!M$41</f>
        <v>5243</v>
      </c>
      <c r="O66" s="168"/>
      <c r="P66" s="168"/>
    </row>
    <row r="67" spans="1:16">
      <c r="A67" s="168" t="s">
        <v>75</v>
      </c>
      <c r="B67" s="168" t="e">
        <f>NA()</f>
        <v>#N/A</v>
      </c>
      <c r="C67" s="168">
        <f>IF(ISNUMBER('将来負担比率（分子）の構造'!I$53), IF('将来負担比率（分子）の構造'!I$53 &lt; 0, 0, '将来負担比率（分子）の構造'!I$53), NA())</f>
        <v>1406</v>
      </c>
      <c r="D67" s="168" t="e">
        <f>NA()</f>
        <v>#N/A</v>
      </c>
      <c r="E67" s="168" t="e">
        <f>NA()</f>
        <v>#N/A</v>
      </c>
      <c r="F67" s="168">
        <f>IF(ISNUMBER('将来負担比率（分子）の構造'!J$53), IF('将来負担比率（分子）の構造'!J$53 &lt; 0, 0, '将来負担比率（分子）の構造'!J$53), NA())</f>
        <v>1321</v>
      </c>
      <c r="G67" s="168" t="e">
        <f>NA()</f>
        <v>#N/A</v>
      </c>
      <c r="H67" s="168" t="e">
        <f>NA()</f>
        <v>#N/A</v>
      </c>
      <c r="I67" s="168">
        <f>IF(ISNUMBER('将来負担比率（分子）の構造'!K$53), IF('将来負担比率（分子）の構造'!K$53 &lt; 0, 0, '将来負担比率（分子）の構造'!K$53), NA())</f>
        <v>1561</v>
      </c>
      <c r="J67" s="168" t="e">
        <f>NA()</f>
        <v>#N/A</v>
      </c>
      <c r="K67" s="168" t="e">
        <f>NA()</f>
        <v>#N/A</v>
      </c>
      <c r="L67" s="168">
        <f>IF(ISNUMBER('将来負担比率（分子）の構造'!L$53), IF('将来負担比率（分子）の構造'!L$53 &lt; 0, 0, '将来負担比率（分子）の構造'!L$53), NA())</f>
        <v>1691</v>
      </c>
      <c r="M67" s="168" t="e">
        <f>NA()</f>
        <v>#N/A</v>
      </c>
      <c r="N67" s="168" t="e">
        <f>NA()</f>
        <v>#N/A</v>
      </c>
      <c r="O67" s="168">
        <f>IF(ISNUMBER('将来負担比率（分子）の構造'!M$53), IF('将来負担比率（分子）の構造'!M$53 &lt; 0, 0, '将来負担比率（分子）の構造'!M$53), NA())</f>
        <v>2283</v>
      </c>
      <c r="P67" s="168" t="e">
        <f>NA()</f>
        <v>#N/A</v>
      </c>
    </row>
    <row r="70" spans="1:16">
      <c r="A70" s="170" t="s">
        <v>76</v>
      </c>
      <c r="B70" s="170"/>
      <c r="C70" s="170"/>
      <c r="D70" s="170"/>
      <c r="E70" s="170"/>
      <c r="F70" s="170"/>
    </row>
    <row r="71" spans="1:16">
      <c r="A71" s="171"/>
      <c r="B71" s="171" t="str">
        <f>基金残高に係る経年分析!F54</f>
        <v>R01</v>
      </c>
      <c r="C71" s="171" t="str">
        <f>基金残高に係る経年分析!G54</f>
        <v>R02</v>
      </c>
      <c r="D71" s="171" t="str">
        <f>基金残高に係る経年分析!H54</f>
        <v>R03</v>
      </c>
    </row>
    <row r="72" spans="1:16">
      <c r="A72" s="171" t="s">
        <v>77</v>
      </c>
      <c r="B72" s="172">
        <f>基金残高に係る経年分析!F55</f>
        <v>1080</v>
      </c>
      <c r="C72" s="172">
        <f>基金残高に係る経年分析!G55</f>
        <v>1102</v>
      </c>
      <c r="D72" s="172">
        <f>基金残高に係る経年分析!H55</f>
        <v>1173</v>
      </c>
    </row>
    <row r="73" spans="1:16">
      <c r="A73" s="171" t="s">
        <v>78</v>
      </c>
      <c r="B73" s="172">
        <f>基金残高に係る経年分析!F56</f>
        <v>131</v>
      </c>
      <c r="C73" s="172">
        <f>基金残高に係る経年分析!G56</f>
        <v>131</v>
      </c>
      <c r="D73" s="172">
        <f>基金残高に係る経年分析!H56</f>
        <v>272</v>
      </c>
    </row>
    <row r="74" spans="1:16">
      <c r="A74" s="171" t="s">
        <v>79</v>
      </c>
      <c r="B74" s="172">
        <f>基金残高に係る経年分析!F57</f>
        <v>339</v>
      </c>
      <c r="C74" s="172">
        <f>基金残高に係る経年分析!G57</f>
        <v>311</v>
      </c>
      <c r="D74" s="172">
        <f>基金残高に係る経年分析!H57</f>
        <v>149</v>
      </c>
    </row>
  </sheetData>
  <sheetProtection algorithmName="SHA-512" hashValue="OmazIqVeA48QenJciMn3DcCcg+VFyHFYIv4pKSs20gmYiTBEDgSxyCaJyyZGPZX5gLT3vzD+XeTuPQWgigkkaw==" saltValue="Qbxz1mt8JyW9zvnoZbIIN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18" customWidth="1"/>
    <col min="134" max="143" width="1.6640625" style="208" customWidth="1"/>
    <col min="144" max="16384" width="0" style="208" hidden="1"/>
  </cols>
  <sheetData>
    <row r="1" spans="2:143" ht="22.5" customHeight="1" thickBot="1">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06" t="s">
        <v>213</v>
      </c>
      <c r="DI1" s="607"/>
      <c r="DJ1" s="607"/>
      <c r="DK1" s="607"/>
      <c r="DL1" s="607"/>
      <c r="DM1" s="607"/>
      <c r="DN1" s="608"/>
      <c r="DO1" s="208"/>
      <c r="DP1" s="606" t="s">
        <v>214</v>
      </c>
      <c r="DQ1" s="607"/>
      <c r="DR1" s="607"/>
      <c r="DS1" s="607"/>
      <c r="DT1" s="607"/>
      <c r="DU1" s="607"/>
      <c r="DV1" s="607"/>
      <c r="DW1" s="607"/>
      <c r="DX1" s="607"/>
      <c r="DY1" s="607"/>
      <c r="DZ1" s="607"/>
      <c r="EA1" s="607"/>
      <c r="EB1" s="607"/>
      <c r="EC1" s="608"/>
      <c r="ED1" s="206"/>
      <c r="EE1" s="206"/>
      <c r="EF1" s="206"/>
      <c r="EG1" s="206"/>
      <c r="EH1" s="206"/>
      <c r="EI1" s="206"/>
      <c r="EJ1" s="206"/>
      <c r="EK1" s="206"/>
      <c r="EL1" s="206"/>
      <c r="EM1" s="206"/>
    </row>
    <row r="2" spans="2:143" ht="22.5" customHeight="1">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09" t="s">
        <v>216</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217</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218</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c r="B4" s="609" t="s">
        <v>1</v>
      </c>
      <c r="C4" s="610"/>
      <c r="D4" s="610"/>
      <c r="E4" s="610"/>
      <c r="F4" s="610"/>
      <c r="G4" s="610"/>
      <c r="H4" s="610"/>
      <c r="I4" s="610"/>
      <c r="J4" s="610"/>
      <c r="K4" s="610"/>
      <c r="L4" s="610"/>
      <c r="M4" s="610"/>
      <c r="N4" s="610"/>
      <c r="O4" s="610"/>
      <c r="P4" s="610"/>
      <c r="Q4" s="611"/>
      <c r="R4" s="609" t="s">
        <v>219</v>
      </c>
      <c r="S4" s="610"/>
      <c r="T4" s="610"/>
      <c r="U4" s="610"/>
      <c r="V4" s="610"/>
      <c r="W4" s="610"/>
      <c r="X4" s="610"/>
      <c r="Y4" s="611"/>
      <c r="Z4" s="609" t="s">
        <v>220</v>
      </c>
      <c r="AA4" s="610"/>
      <c r="AB4" s="610"/>
      <c r="AC4" s="611"/>
      <c r="AD4" s="609" t="s">
        <v>221</v>
      </c>
      <c r="AE4" s="610"/>
      <c r="AF4" s="610"/>
      <c r="AG4" s="610"/>
      <c r="AH4" s="610"/>
      <c r="AI4" s="610"/>
      <c r="AJ4" s="610"/>
      <c r="AK4" s="611"/>
      <c r="AL4" s="609" t="s">
        <v>220</v>
      </c>
      <c r="AM4" s="610"/>
      <c r="AN4" s="610"/>
      <c r="AO4" s="611"/>
      <c r="AP4" s="615" t="s">
        <v>222</v>
      </c>
      <c r="AQ4" s="615"/>
      <c r="AR4" s="615"/>
      <c r="AS4" s="615"/>
      <c r="AT4" s="615"/>
      <c r="AU4" s="615"/>
      <c r="AV4" s="615"/>
      <c r="AW4" s="615"/>
      <c r="AX4" s="615"/>
      <c r="AY4" s="615"/>
      <c r="AZ4" s="615"/>
      <c r="BA4" s="615"/>
      <c r="BB4" s="615"/>
      <c r="BC4" s="615"/>
      <c r="BD4" s="615"/>
      <c r="BE4" s="615"/>
      <c r="BF4" s="615"/>
      <c r="BG4" s="615" t="s">
        <v>223</v>
      </c>
      <c r="BH4" s="615"/>
      <c r="BI4" s="615"/>
      <c r="BJ4" s="615"/>
      <c r="BK4" s="615"/>
      <c r="BL4" s="615"/>
      <c r="BM4" s="615"/>
      <c r="BN4" s="615"/>
      <c r="BO4" s="615" t="s">
        <v>220</v>
      </c>
      <c r="BP4" s="615"/>
      <c r="BQ4" s="615"/>
      <c r="BR4" s="615"/>
      <c r="BS4" s="615" t="s">
        <v>224</v>
      </c>
      <c r="BT4" s="615"/>
      <c r="BU4" s="615"/>
      <c r="BV4" s="615"/>
      <c r="BW4" s="615"/>
      <c r="BX4" s="615"/>
      <c r="BY4" s="615"/>
      <c r="BZ4" s="615"/>
      <c r="CA4" s="615"/>
      <c r="CB4" s="615"/>
      <c r="CD4" s="612" t="s">
        <v>225</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3" customFormat="1" ht="11.25" customHeight="1">
      <c r="B5" s="616" t="s">
        <v>226</v>
      </c>
      <c r="C5" s="617"/>
      <c r="D5" s="617"/>
      <c r="E5" s="617"/>
      <c r="F5" s="617"/>
      <c r="G5" s="617"/>
      <c r="H5" s="617"/>
      <c r="I5" s="617"/>
      <c r="J5" s="617"/>
      <c r="K5" s="617"/>
      <c r="L5" s="617"/>
      <c r="M5" s="617"/>
      <c r="N5" s="617"/>
      <c r="O5" s="617"/>
      <c r="P5" s="617"/>
      <c r="Q5" s="618"/>
      <c r="R5" s="619">
        <v>828219</v>
      </c>
      <c r="S5" s="620"/>
      <c r="T5" s="620"/>
      <c r="U5" s="620"/>
      <c r="V5" s="620"/>
      <c r="W5" s="620"/>
      <c r="X5" s="620"/>
      <c r="Y5" s="621"/>
      <c r="Z5" s="622">
        <v>13.3</v>
      </c>
      <c r="AA5" s="622"/>
      <c r="AB5" s="622"/>
      <c r="AC5" s="622"/>
      <c r="AD5" s="623">
        <v>828219</v>
      </c>
      <c r="AE5" s="623"/>
      <c r="AF5" s="623"/>
      <c r="AG5" s="623"/>
      <c r="AH5" s="623"/>
      <c r="AI5" s="623"/>
      <c r="AJ5" s="623"/>
      <c r="AK5" s="623"/>
      <c r="AL5" s="624">
        <v>26.2</v>
      </c>
      <c r="AM5" s="625"/>
      <c r="AN5" s="625"/>
      <c r="AO5" s="626"/>
      <c r="AP5" s="616" t="s">
        <v>227</v>
      </c>
      <c r="AQ5" s="617"/>
      <c r="AR5" s="617"/>
      <c r="AS5" s="617"/>
      <c r="AT5" s="617"/>
      <c r="AU5" s="617"/>
      <c r="AV5" s="617"/>
      <c r="AW5" s="617"/>
      <c r="AX5" s="617"/>
      <c r="AY5" s="617"/>
      <c r="AZ5" s="617"/>
      <c r="BA5" s="617"/>
      <c r="BB5" s="617"/>
      <c r="BC5" s="617"/>
      <c r="BD5" s="617"/>
      <c r="BE5" s="617"/>
      <c r="BF5" s="618"/>
      <c r="BG5" s="630">
        <v>820969</v>
      </c>
      <c r="BH5" s="631"/>
      <c r="BI5" s="631"/>
      <c r="BJ5" s="631"/>
      <c r="BK5" s="631"/>
      <c r="BL5" s="631"/>
      <c r="BM5" s="631"/>
      <c r="BN5" s="632"/>
      <c r="BO5" s="633">
        <v>99.1</v>
      </c>
      <c r="BP5" s="633"/>
      <c r="BQ5" s="633"/>
      <c r="BR5" s="633"/>
      <c r="BS5" s="634" t="s">
        <v>127</v>
      </c>
      <c r="BT5" s="634"/>
      <c r="BU5" s="634"/>
      <c r="BV5" s="634"/>
      <c r="BW5" s="634"/>
      <c r="BX5" s="634"/>
      <c r="BY5" s="634"/>
      <c r="BZ5" s="634"/>
      <c r="CA5" s="634"/>
      <c r="CB5" s="638"/>
      <c r="CD5" s="612" t="s">
        <v>222</v>
      </c>
      <c r="CE5" s="613"/>
      <c r="CF5" s="613"/>
      <c r="CG5" s="613"/>
      <c r="CH5" s="613"/>
      <c r="CI5" s="613"/>
      <c r="CJ5" s="613"/>
      <c r="CK5" s="613"/>
      <c r="CL5" s="613"/>
      <c r="CM5" s="613"/>
      <c r="CN5" s="613"/>
      <c r="CO5" s="613"/>
      <c r="CP5" s="613"/>
      <c r="CQ5" s="614"/>
      <c r="CR5" s="612" t="s">
        <v>229</v>
      </c>
      <c r="CS5" s="613"/>
      <c r="CT5" s="613"/>
      <c r="CU5" s="613"/>
      <c r="CV5" s="613"/>
      <c r="CW5" s="613"/>
      <c r="CX5" s="613"/>
      <c r="CY5" s="614"/>
      <c r="CZ5" s="612" t="s">
        <v>220</v>
      </c>
      <c r="DA5" s="613"/>
      <c r="DB5" s="613"/>
      <c r="DC5" s="614"/>
      <c r="DD5" s="612" t="s">
        <v>230</v>
      </c>
      <c r="DE5" s="613"/>
      <c r="DF5" s="613"/>
      <c r="DG5" s="613"/>
      <c r="DH5" s="613"/>
      <c r="DI5" s="613"/>
      <c r="DJ5" s="613"/>
      <c r="DK5" s="613"/>
      <c r="DL5" s="613"/>
      <c r="DM5" s="613"/>
      <c r="DN5" s="613"/>
      <c r="DO5" s="613"/>
      <c r="DP5" s="614"/>
      <c r="DQ5" s="612" t="s">
        <v>231</v>
      </c>
      <c r="DR5" s="613"/>
      <c r="DS5" s="613"/>
      <c r="DT5" s="613"/>
      <c r="DU5" s="613"/>
      <c r="DV5" s="613"/>
      <c r="DW5" s="613"/>
      <c r="DX5" s="613"/>
      <c r="DY5" s="613"/>
      <c r="DZ5" s="613"/>
      <c r="EA5" s="613"/>
      <c r="EB5" s="613"/>
      <c r="EC5" s="614"/>
    </row>
    <row r="6" spans="2:143" ht="11.25" customHeight="1">
      <c r="B6" s="627" t="s">
        <v>232</v>
      </c>
      <c r="C6" s="628"/>
      <c r="D6" s="628"/>
      <c r="E6" s="628"/>
      <c r="F6" s="628"/>
      <c r="G6" s="628"/>
      <c r="H6" s="628"/>
      <c r="I6" s="628"/>
      <c r="J6" s="628"/>
      <c r="K6" s="628"/>
      <c r="L6" s="628"/>
      <c r="M6" s="628"/>
      <c r="N6" s="628"/>
      <c r="O6" s="628"/>
      <c r="P6" s="628"/>
      <c r="Q6" s="629"/>
      <c r="R6" s="630">
        <v>64970</v>
      </c>
      <c r="S6" s="631"/>
      <c r="T6" s="631"/>
      <c r="U6" s="631"/>
      <c r="V6" s="631"/>
      <c r="W6" s="631"/>
      <c r="X6" s="631"/>
      <c r="Y6" s="632"/>
      <c r="Z6" s="633">
        <v>1</v>
      </c>
      <c r="AA6" s="633"/>
      <c r="AB6" s="633"/>
      <c r="AC6" s="633"/>
      <c r="AD6" s="634">
        <v>64970</v>
      </c>
      <c r="AE6" s="634"/>
      <c r="AF6" s="634"/>
      <c r="AG6" s="634"/>
      <c r="AH6" s="634"/>
      <c r="AI6" s="634"/>
      <c r="AJ6" s="634"/>
      <c r="AK6" s="634"/>
      <c r="AL6" s="635">
        <v>2.1</v>
      </c>
      <c r="AM6" s="636"/>
      <c r="AN6" s="636"/>
      <c r="AO6" s="637"/>
      <c r="AP6" s="627" t="s">
        <v>233</v>
      </c>
      <c r="AQ6" s="628"/>
      <c r="AR6" s="628"/>
      <c r="AS6" s="628"/>
      <c r="AT6" s="628"/>
      <c r="AU6" s="628"/>
      <c r="AV6" s="628"/>
      <c r="AW6" s="628"/>
      <c r="AX6" s="628"/>
      <c r="AY6" s="628"/>
      <c r="AZ6" s="628"/>
      <c r="BA6" s="628"/>
      <c r="BB6" s="628"/>
      <c r="BC6" s="628"/>
      <c r="BD6" s="628"/>
      <c r="BE6" s="628"/>
      <c r="BF6" s="629"/>
      <c r="BG6" s="630">
        <v>820969</v>
      </c>
      <c r="BH6" s="631"/>
      <c r="BI6" s="631"/>
      <c r="BJ6" s="631"/>
      <c r="BK6" s="631"/>
      <c r="BL6" s="631"/>
      <c r="BM6" s="631"/>
      <c r="BN6" s="632"/>
      <c r="BO6" s="633">
        <v>99.1</v>
      </c>
      <c r="BP6" s="633"/>
      <c r="BQ6" s="633"/>
      <c r="BR6" s="633"/>
      <c r="BS6" s="634" t="s">
        <v>127</v>
      </c>
      <c r="BT6" s="634"/>
      <c r="BU6" s="634"/>
      <c r="BV6" s="634"/>
      <c r="BW6" s="634"/>
      <c r="BX6" s="634"/>
      <c r="BY6" s="634"/>
      <c r="BZ6" s="634"/>
      <c r="CA6" s="634"/>
      <c r="CB6" s="638"/>
      <c r="CD6" s="641" t="s">
        <v>234</v>
      </c>
      <c r="CE6" s="642"/>
      <c r="CF6" s="642"/>
      <c r="CG6" s="642"/>
      <c r="CH6" s="642"/>
      <c r="CI6" s="642"/>
      <c r="CJ6" s="642"/>
      <c r="CK6" s="642"/>
      <c r="CL6" s="642"/>
      <c r="CM6" s="642"/>
      <c r="CN6" s="642"/>
      <c r="CO6" s="642"/>
      <c r="CP6" s="642"/>
      <c r="CQ6" s="643"/>
      <c r="CR6" s="630">
        <v>76036</v>
      </c>
      <c r="CS6" s="631"/>
      <c r="CT6" s="631"/>
      <c r="CU6" s="631"/>
      <c r="CV6" s="631"/>
      <c r="CW6" s="631"/>
      <c r="CX6" s="631"/>
      <c r="CY6" s="632"/>
      <c r="CZ6" s="624">
        <v>1.3</v>
      </c>
      <c r="DA6" s="625"/>
      <c r="DB6" s="625"/>
      <c r="DC6" s="644"/>
      <c r="DD6" s="639" t="s">
        <v>127</v>
      </c>
      <c r="DE6" s="631"/>
      <c r="DF6" s="631"/>
      <c r="DG6" s="631"/>
      <c r="DH6" s="631"/>
      <c r="DI6" s="631"/>
      <c r="DJ6" s="631"/>
      <c r="DK6" s="631"/>
      <c r="DL6" s="631"/>
      <c r="DM6" s="631"/>
      <c r="DN6" s="631"/>
      <c r="DO6" s="631"/>
      <c r="DP6" s="632"/>
      <c r="DQ6" s="639">
        <v>76029</v>
      </c>
      <c r="DR6" s="631"/>
      <c r="DS6" s="631"/>
      <c r="DT6" s="631"/>
      <c r="DU6" s="631"/>
      <c r="DV6" s="631"/>
      <c r="DW6" s="631"/>
      <c r="DX6" s="631"/>
      <c r="DY6" s="631"/>
      <c r="DZ6" s="631"/>
      <c r="EA6" s="631"/>
      <c r="EB6" s="631"/>
      <c r="EC6" s="640"/>
    </row>
    <row r="7" spans="2:143" ht="11.25" customHeight="1">
      <c r="B7" s="627" t="s">
        <v>235</v>
      </c>
      <c r="C7" s="628"/>
      <c r="D7" s="628"/>
      <c r="E7" s="628"/>
      <c r="F7" s="628"/>
      <c r="G7" s="628"/>
      <c r="H7" s="628"/>
      <c r="I7" s="628"/>
      <c r="J7" s="628"/>
      <c r="K7" s="628"/>
      <c r="L7" s="628"/>
      <c r="M7" s="628"/>
      <c r="N7" s="628"/>
      <c r="O7" s="628"/>
      <c r="P7" s="628"/>
      <c r="Q7" s="629"/>
      <c r="R7" s="630">
        <v>368</v>
      </c>
      <c r="S7" s="631"/>
      <c r="T7" s="631"/>
      <c r="U7" s="631"/>
      <c r="V7" s="631"/>
      <c r="W7" s="631"/>
      <c r="X7" s="631"/>
      <c r="Y7" s="632"/>
      <c r="Z7" s="633">
        <v>0</v>
      </c>
      <c r="AA7" s="633"/>
      <c r="AB7" s="633"/>
      <c r="AC7" s="633"/>
      <c r="AD7" s="634">
        <v>368</v>
      </c>
      <c r="AE7" s="634"/>
      <c r="AF7" s="634"/>
      <c r="AG7" s="634"/>
      <c r="AH7" s="634"/>
      <c r="AI7" s="634"/>
      <c r="AJ7" s="634"/>
      <c r="AK7" s="634"/>
      <c r="AL7" s="635">
        <v>0</v>
      </c>
      <c r="AM7" s="636"/>
      <c r="AN7" s="636"/>
      <c r="AO7" s="637"/>
      <c r="AP7" s="627" t="s">
        <v>236</v>
      </c>
      <c r="AQ7" s="628"/>
      <c r="AR7" s="628"/>
      <c r="AS7" s="628"/>
      <c r="AT7" s="628"/>
      <c r="AU7" s="628"/>
      <c r="AV7" s="628"/>
      <c r="AW7" s="628"/>
      <c r="AX7" s="628"/>
      <c r="AY7" s="628"/>
      <c r="AZ7" s="628"/>
      <c r="BA7" s="628"/>
      <c r="BB7" s="628"/>
      <c r="BC7" s="628"/>
      <c r="BD7" s="628"/>
      <c r="BE7" s="628"/>
      <c r="BF7" s="629"/>
      <c r="BG7" s="630">
        <v>274315</v>
      </c>
      <c r="BH7" s="631"/>
      <c r="BI7" s="631"/>
      <c r="BJ7" s="631"/>
      <c r="BK7" s="631"/>
      <c r="BL7" s="631"/>
      <c r="BM7" s="631"/>
      <c r="BN7" s="632"/>
      <c r="BO7" s="633">
        <v>33.1</v>
      </c>
      <c r="BP7" s="633"/>
      <c r="BQ7" s="633"/>
      <c r="BR7" s="633"/>
      <c r="BS7" s="634" t="s">
        <v>127</v>
      </c>
      <c r="BT7" s="634"/>
      <c r="BU7" s="634"/>
      <c r="BV7" s="634"/>
      <c r="BW7" s="634"/>
      <c r="BX7" s="634"/>
      <c r="BY7" s="634"/>
      <c r="BZ7" s="634"/>
      <c r="CA7" s="634"/>
      <c r="CB7" s="638"/>
      <c r="CD7" s="645" t="s">
        <v>237</v>
      </c>
      <c r="CE7" s="646"/>
      <c r="CF7" s="646"/>
      <c r="CG7" s="646"/>
      <c r="CH7" s="646"/>
      <c r="CI7" s="646"/>
      <c r="CJ7" s="646"/>
      <c r="CK7" s="646"/>
      <c r="CL7" s="646"/>
      <c r="CM7" s="646"/>
      <c r="CN7" s="646"/>
      <c r="CO7" s="646"/>
      <c r="CP7" s="646"/>
      <c r="CQ7" s="647"/>
      <c r="CR7" s="630">
        <v>826287</v>
      </c>
      <c r="CS7" s="631"/>
      <c r="CT7" s="631"/>
      <c r="CU7" s="631"/>
      <c r="CV7" s="631"/>
      <c r="CW7" s="631"/>
      <c r="CX7" s="631"/>
      <c r="CY7" s="632"/>
      <c r="CZ7" s="633">
        <v>13.7</v>
      </c>
      <c r="DA7" s="633"/>
      <c r="DB7" s="633"/>
      <c r="DC7" s="633"/>
      <c r="DD7" s="639">
        <v>19730</v>
      </c>
      <c r="DE7" s="631"/>
      <c r="DF7" s="631"/>
      <c r="DG7" s="631"/>
      <c r="DH7" s="631"/>
      <c r="DI7" s="631"/>
      <c r="DJ7" s="631"/>
      <c r="DK7" s="631"/>
      <c r="DL7" s="631"/>
      <c r="DM7" s="631"/>
      <c r="DN7" s="631"/>
      <c r="DO7" s="631"/>
      <c r="DP7" s="632"/>
      <c r="DQ7" s="639">
        <v>768403</v>
      </c>
      <c r="DR7" s="631"/>
      <c r="DS7" s="631"/>
      <c r="DT7" s="631"/>
      <c r="DU7" s="631"/>
      <c r="DV7" s="631"/>
      <c r="DW7" s="631"/>
      <c r="DX7" s="631"/>
      <c r="DY7" s="631"/>
      <c r="DZ7" s="631"/>
      <c r="EA7" s="631"/>
      <c r="EB7" s="631"/>
      <c r="EC7" s="640"/>
    </row>
    <row r="8" spans="2:143" ht="11.25" customHeight="1">
      <c r="B8" s="627" t="s">
        <v>238</v>
      </c>
      <c r="C8" s="628"/>
      <c r="D8" s="628"/>
      <c r="E8" s="628"/>
      <c r="F8" s="628"/>
      <c r="G8" s="628"/>
      <c r="H8" s="628"/>
      <c r="I8" s="628"/>
      <c r="J8" s="628"/>
      <c r="K8" s="628"/>
      <c r="L8" s="628"/>
      <c r="M8" s="628"/>
      <c r="N8" s="628"/>
      <c r="O8" s="628"/>
      <c r="P8" s="628"/>
      <c r="Q8" s="629"/>
      <c r="R8" s="630">
        <v>1830</v>
      </c>
      <c r="S8" s="631"/>
      <c r="T8" s="631"/>
      <c r="U8" s="631"/>
      <c r="V8" s="631"/>
      <c r="W8" s="631"/>
      <c r="X8" s="631"/>
      <c r="Y8" s="632"/>
      <c r="Z8" s="633">
        <v>0</v>
      </c>
      <c r="AA8" s="633"/>
      <c r="AB8" s="633"/>
      <c r="AC8" s="633"/>
      <c r="AD8" s="634">
        <v>1830</v>
      </c>
      <c r="AE8" s="634"/>
      <c r="AF8" s="634"/>
      <c r="AG8" s="634"/>
      <c r="AH8" s="634"/>
      <c r="AI8" s="634"/>
      <c r="AJ8" s="634"/>
      <c r="AK8" s="634"/>
      <c r="AL8" s="635">
        <v>0.1</v>
      </c>
      <c r="AM8" s="636"/>
      <c r="AN8" s="636"/>
      <c r="AO8" s="637"/>
      <c r="AP8" s="627" t="s">
        <v>239</v>
      </c>
      <c r="AQ8" s="628"/>
      <c r="AR8" s="628"/>
      <c r="AS8" s="628"/>
      <c r="AT8" s="628"/>
      <c r="AU8" s="628"/>
      <c r="AV8" s="628"/>
      <c r="AW8" s="628"/>
      <c r="AX8" s="628"/>
      <c r="AY8" s="628"/>
      <c r="AZ8" s="628"/>
      <c r="BA8" s="628"/>
      <c r="BB8" s="628"/>
      <c r="BC8" s="628"/>
      <c r="BD8" s="628"/>
      <c r="BE8" s="628"/>
      <c r="BF8" s="629"/>
      <c r="BG8" s="630">
        <v>12082</v>
      </c>
      <c r="BH8" s="631"/>
      <c r="BI8" s="631"/>
      <c r="BJ8" s="631"/>
      <c r="BK8" s="631"/>
      <c r="BL8" s="631"/>
      <c r="BM8" s="631"/>
      <c r="BN8" s="632"/>
      <c r="BO8" s="633">
        <v>1.5</v>
      </c>
      <c r="BP8" s="633"/>
      <c r="BQ8" s="633"/>
      <c r="BR8" s="633"/>
      <c r="BS8" s="634" t="s">
        <v>127</v>
      </c>
      <c r="BT8" s="634"/>
      <c r="BU8" s="634"/>
      <c r="BV8" s="634"/>
      <c r="BW8" s="634"/>
      <c r="BX8" s="634"/>
      <c r="BY8" s="634"/>
      <c r="BZ8" s="634"/>
      <c r="CA8" s="634"/>
      <c r="CB8" s="638"/>
      <c r="CD8" s="645" t="s">
        <v>240</v>
      </c>
      <c r="CE8" s="646"/>
      <c r="CF8" s="646"/>
      <c r="CG8" s="646"/>
      <c r="CH8" s="646"/>
      <c r="CI8" s="646"/>
      <c r="CJ8" s="646"/>
      <c r="CK8" s="646"/>
      <c r="CL8" s="646"/>
      <c r="CM8" s="646"/>
      <c r="CN8" s="646"/>
      <c r="CO8" s="646"/>
      <c r="CP8" s="646"/>
      <c r="CQ8" s="647"/>
      <c r="CR8" s="630">
        <v>1269575</v>
      </c>
      <c r="CS8" s="631"/>
      <c r="CT8" s="631"/>
      <c r="CU8" s="631"/>
      <c r="CV8" s="631"/>
      <c r="CW8" s="631"/>
      <c r="CX8" s="631"/>
      <c r="CY8" s="632"/>
      <c r="CZ8" s="633">
        <v>21</v>
      </c>
      <c r="DA8" s="633"/>
      <c r="DB8" s="633"/>
      <c r="DC8" s="633"/>
      <c r="DD8" s="639">
        <v>1181</v>
      </c>
      <c r="DE8" s="631"/>
      <c r="DF8" s="631"/>
      <c r="DG8" s="631"/>
      <c r="DH8" s="631"/>
      <c r="DI8" s="631"/>
      <c r="DJ8" s="631"/>
      <c r="DK8" s="631"/>
      <c r="DL8" s="631"/>
      <c r="DM8" s="631"/>
      <c r="DN8" s="631"/>
      <c r="DO8" s="631"/>
      <c r="DP8" s="632"/>
      <c r="DQ8" s="639">
        <v>729808</v>
      </c>
      <c r="DR8" s="631"/>
      <c r="DS8" s="631"/>
      <c r="DT8" s="631"/>
      <c r="DU8" s="631"/>
      <c r="DV8" s="631"/>
      <c r="DW8" s="631"/>
      <c r="DX8" s="631"/>
      <c r="DY8" s="631"/>
      <c r="DZ8" s="631"/>
      <c r="EA8" s="631"/>
      <c r="EB8" s="631"/>
      <c r="EC8" s="640"/>
    </row>
    <row r="9" spans="2:143" ht="11.25" customHeight="1">
      <c r="B9" s="627" t="s">
        <v>241</v>
      </c>
      <c r="C9" s="628"/>
      <c r="D9" s="628"/>
      <c r="E9" s="628"/>
      <c r="F9" s="628"/>
      <c r="G9" s="628"/>
      <c r="H9" s="628"/>
      <c r="I9" s="628"/>
      <c r="J9" s="628"/>
      <c r="K9" s="628"/>
      <c r="L9" s="628"/>
      <c r="M9" s="628"/>
      <c r="N9" s="628"/>
      <c r="O9" s="628"/>
      <c r="P9" s="628"/>
      <c r="Q9" s="629"/>
      <c r="R9" s="630">
        <v>2121</v>
      </c>
      <c r="S9" s="631"/>
      <c r="T9" s="631"/>
      <c r="U9" s="631"/>
      <c r="V9" s="631"/>
      <c r="W9" s="631"/>
      <c r="X9" s="631"/>
      <c r="Y9" s="632"/>
      <c r="Z9" s="633">
        <v>0</v>
      </c>
      <c r="AA9" s="633"/>
      <c r="AB9" s="633"/>
      <c r="AC9" s="633"/>
      <c r="AD9" s="634">
        <v>2121</v>
      </c>
      <c r="AE9" s="634"/>
      <c r="AF9" s="634"/>
      <c r="AG9" s="634"/>
      <c r="AH9" s="634"/>
      <c r="AI9" s="634"/>
      <c r="AJ9" s="634"/>
      <c r="AK9" s="634"/>
      <c r="AL9" s="635">
        <v>0.1</v>
      </c>
      <c r="AM9" s="636"/>
      <c r="AN9" s="636"/>
      <c r="AO9" s="637"/>
      <c r="AP9" s="627" t="s">
        <v>242</v>
      </c>
      <c r="AQ9" s="628"/>
      <c r="AR9" s="628"/>
      <c r="AS9" s="628"/>
      <c r="AT9" s="628"/>
      <c r="AU9" s="628"/>
      <c r="AV9" s="628"/>
      <c r="AW9" s="628"/>
      <c r="AX9" s="628"/>
      <c r="AY9" s="628"/>
      <c r="AZ9" s="628"/>
      <c r="BA9" s="628"/>
      <c r="BB9" s="628"/>
      <c r="BC9" s="628"/>
      <c r="BD9" s="628"/>
      <c r="BE9" s="628"/>
      <c r="BF9" s="629"/>
      <c r="BG9" s="630">
        <v>222831</v>
      </c>
      <c r="BH9" s="631"/>
      <c r="BI9" s="631"/>
      <c r="BJ9" s="631"/>
      <c r="BK9" s="631"/>
      <c r="BL9" s="631"/>
      <c r="BM9" s="631"/>
      <c r="BN9" s="632"/>
      <c r="BO9" s="633">
        <v>26.9</v>
      </c>
      <c r="BP9" s="633"/>
      <c r="BQ9" s="633"/>
      <c r="BR9" s="633"/>
      <c r="BS9" s="634" t="s">
        <v>127</v>
      </c>
      <c r="BT9" s="634"/>
      <c r="BU9" s="634"/>
      <c r="BV9" s="634"/>
      <c r="BW9" s="634"/>
      <c r="BX9" s="634"/>
      <c r="BY9" s="634"/>
      <c r="BZ9" s="634"/>
      <c r="CA9" s="634"/>
      <c r="CB9" s="638"/>
      <c r="CD9" s="645" t="s">
        <v>243</v>
      </c>
      <c r="CE9" s="646"/>
      <c r="CF9" s="646"/>
      <c r="CG9" s="646"/>
      <c r="CH9" s="646"/>
      <c r="CI9" s="646"/>
      <c r="CJ9" s="646"/>
      <c r="CK9" s="646"/>
      <c r="CL9" s="646"/>
      <c r="CM9" s="646"/>
      <c r="CN9" s="646"/>
      <c r="CO9" s="646"/>
      <c r="CP9" s="646"/>
      <c r="CQ9" s="647"/>
      <c r="CR9" s="630">
        <v>395032</v>
      </c>
      <c r="CS9" s="631"/>
      <c r="CT9" s="631"/>
      <c r="CU9" s="631"/>
      <c r="CV9" s="631"/>
      <c r="CW9" s="631"/>
      <c r="CX9" s="631"/>
      <c r="CY9" s="632"/>
      <c r="CZ9" s="633">
        <v>6.5</v>
      </c>
      <c r="DA9" s="633"/>
      <c r="DB9" s="633"/>
      <c r="DC9" s="633"/>
      <c r="DD9" s="639">
        <v>10341</v>
      </c>
      <c r="DE9" s="631"/>
      <c r="DF9" s="631"/>
      <c r="DG9" s="631"/>
      <c r="DH9" s="631"/>
      <c r="DI9" s="631"/>
      <c r="DJ9" s="631"/>
      <c r="DK9" s="631"/>
      <c r="DL9" s="631"/>
      <c r="DM9" s="631"/>
      <c r="DN9" s="631"/>
      <c r="DO9" s="631"/>
      <c r="DP9" s="632"/>
      <c r="DQ9" s="639">
        <v>301167</v>
      </c>
      <c r="DR9" s="631"/>
      <c r="DS9" s="631"/>
      <c r="DT9" s="631"/>
      <c r="DU9" s="631"/>
      <c r="DV9" s="631"/>
      <c r="DW9" s="631"/>
      <c r="DX9" s="631"/>
      <c r="DY9" s="631"/>
      <c r="DZ9" s="631"/>
      <c r="EA9" s="631"/>
      <c r="EB9" s="631"/>
      <c r="EC9" s="640"/>
    </row>
    <row r="10" spans="2:143" ht="11.25" customHeight="1">
      <c r="B10" s="627" t="s">
        <v>244</v>
      </c>
      <c r="C10" s="628"/>
      <c r="D10" s="628"/>
      <c r="E10" s="628"/>
      <c r="F10" s="628"/>
      <c r="G10" s="628"/>
      <c r="H10" s="628"/>
      <c r="I10" s="628"/>
      <c r="J10" s="628"/>
      <c r="K10" s="628"/>
      <c r="L10" s="628"/>
      <c r="M10" s="628"/>
      <c r="N10" s="628"/>
      <c r="O10" s="628"/>
      <c r="P10" s="628"/>
      <c r="Q10" s="629"/>
      <c r="R10" s="630" t="s">
        <v>127</v>
      </c>
      <c r="S10" s="631"/>
      <c r="T10" s="631"/>
      <c r="U10" s="631"/>
      <c r="V10" s="631"/>
      <c r="W10" s="631"/>
      <c r="X10" s="631"/>
      <c r="Y10" s="632"/>
      <c r="Z10" s="633" t="s">
        <v>127</v>
      </c>
      <c r="AA10" s="633"/>
      <c r="AB10" s="633"/>
      <c r="AC10" s="633"/>
      <c r="AD10" s="634" t="s">
        <v>127</v>
      </c>
      <c r="AE10" s="634"/>
      <c r="AF10" s="634"/>
      <c r="AG10" s="634"/>
      <c r="AH10" s="634"/>
      <c r="AI10" s="634"/>
      <c r="AJ10" s="634"/>
      <c r="AK10" s="634"/>
      <c r="AL10" s="635" t="s">
        <v>127</v>
      </c>
      <c r="AM10" s="636"/>
      <c r="AN10" s="636"/>
      <c r="AO10" s="637"/>
      <c r="AP10" s="627" t="s">
        <v>245</v>
      </c>
      <c r="AQ10" s="628"/>
      <c r="AR10" s="628"/>
      <c r="AS10" s="628"/>
      <c r="AT10" s="628"/>
      <c r="AU10" s="628"/>
      <c r="AV10" s="628"/>
      <c r="AW10" s="628"/>
      <c r="AX10" s="628"/>
      <c r="AY10" s="628"/>
      <c r="AZ10" s="628"/>
      <c r="BA10" s="628"/>
      <c r="BB10" s="628"/>
      <c r="BC10" s="628"/>
      <c r="BD10" s="628"/>
      <c r="BE10" s="628"/>
      <c r="BF10" s="629"/>
      <c r="BG10" s="630">
        <v>21730</v>
      </c>
      <c r="BH10" s="631"/>
      <c r="BI10" s="631"/>
      <c r="BJ10" s="631"/>
      <c r="BK10" s="631"/>
      <c r="BL10" s="631"/>
      <c r="BM10" s="631"/>
      <c r="BN10" s="632"/>
      <c r="BO10" s="633">
        <v>2.6</v>
      </c>
      <c r="BP10" s="633"/>
      <c r="BQ10" s="633"/>
      <c r="BR10" s="633"/>
      <c r="BS10" s="634" t="s">
        <v>127</v>
      </c>
      <c r="BT10" s="634"/>
      <c r="BU10" s="634"/>
      <c r="BV10" s="634"/>
      <c r="BW10" s="634"/>
      <c r="BX10" s="634"/>
      <c r="BY10" s="634"/>
      <c r="BZ10" s="634"/>
      <c r="CA10" s="634"/>
      <c r="CB10" s="638"/>
      <c r="CD10" s="645" t="s">
        <v>246</v>
      </c>
      <c r="CE10" s="646"/>
      <c r="CF10" s="646"/>
      <c r="CG10" s="646"/>
      <c r="CH10" s="646"/>
      <c r="CI10" s="646"/>
      <c r="CJ10" s="646"/>
      <c r="CK10" s="646"/>
      <c r="CL10" s="646"/>
      <c r="CM10" s="646"/>
      <c r="CN10" s="646"/>
      <c r="CO10" s="646"/>
      <c r="CP10" s="646"/>
      <c r="CQ10" s="647"/>
      <c r="CR10" s="630">
        <v>11027</v>
      </c>
      <c r="CS10" s="631"/>
      <c r="CT10" s="631"/>
      <c r="CU10" s="631"/>
      <c r="CV10" s="631"/>
      <c r="CW10" s="631"/>
      <c r="CX10" s="631"/>
      <c r="CY10" s="632"/>
      <c r="CZ10" s="633">
        <v>0.2</v>
      </c>
      <c r="DA10" s="633"/>
      <c r="DB10" s="633"/>
      <c r="DC10" s="633"/>
      <c r="DD10" s="639" t="s">
        <v>127</v>
      </c>
      <c r="DE10" s="631"/>
      <c r="DF10" s="631"/>
      <c r="DG10" s="631"/>
      <c r="DH10" s="631"/>
      <c r="DI10" s="631"/>
      <c r="DJ10" s="631"/>
      <c r="DK10" s="631"/>
      <c r="DL10" s="631"/>
      <c r="DM10" s="631"/>
      <c r="DN10" s="631"/>
      <c r="DO10" s="631"/>
      <c r="DP10" s="632"/>
      <c r="DQ10" s="639">
        <v>11009</v>
      </c>
      <c r="DR10" s="631"/>
      <c r="DS10" s="631"/>
      <c r="DT10" s="631"/>
      <c r="DU10" s="631"/>
      <c r="DV10" s="631"/>
      <c r="DW10" s="631"/>
      <c r="DX10" s="631"/>
      <c r="DY10" s="631"/>
      <c r="DZ10" s="631"/>
      <c r="EA10" s="631"/>
      <c r="EB10" s="631"/>
      <c r="EC10" s="640"/>
    </row>
    <row r="11" spans="2:143" ht="11.25" customHeight="1">
      <c r="B11" s="627" t="s">
        <v>247</v>
      </c>
      <c r="C11" s="628"/>
      <c r="D11" s="628"/>
      <c r="E11" s="628"/>
      <c r="F11" s="628"/>
      <c r="G11" s="628"/>
      <c r="H11" s="628"/>
      <c r="I11" s="628"/>
      <c r="J11" s="628"/>
      <c r="K11" s="628"/>
      <c r="L11" s="628"/>
      <c r="M11" s="628"/>
      <c r="N11" s="628"/>
      <c r="O11" s="628"/>
      <c r="P11" s="628"/>
      <c r="Q11" s="629"/>
      <c r="R11" s="630">
        <v>183452</v>
      </c>
      <c r="S11" s="631"/>
      <c r="T11" s="631"/>
      <c r="U11" s="631"/>
      <c r="V11" s="631"/>
      <c r="W11" s="631"/>
      <c r="X11" s="631"/>
      <c r="Y11" s="632"/>
      <c r="Z11" s="635">
        <v>2.9</v>
      </c>
      <c r="AA11" s="636"/>
      <c r="AB11" s="636"/>
      <c r="AC11" s="648"/>
      <c r="AD11" s="639">
        <v>183452</v>
      </c>
      <c r="AE11" s="631"/>
      <c r="AF11" s="631"/>
      <c r="AG11" s="631"/>
      <c r="AH11" s="631"/>
      <c r="AI11" s="631"/>
      <c r="AJ11" s="631"/>
      <c r="AK11" s="632"/>
      <c r="AL11" s="635">
        <v>5.8</v>
      </c>
      <c r="AM11" s="636"/>
      <c r="AN11" s="636"/>
      <c r="AO11" s="637"/>
      <c r="AP11" s="627" t="s">
        <v>248</v>
      </c>
      <c r="AQ11" s="628"/>
      <c r="AR11" s="628"/>
      <c r="AS11" s="628"/>
      <c r="AT11" s="628"/>
      <c r="AU11" s="628"/>
      <c r="AV11" s="628"/>
      <c r="AW11" s="628"/>
      <c r="AX11" s="628"/>
      <c r="AY11" s="628"/>
      <c r="AZ11" s="628"/>
      <c r="BA11" s="628"/>
      <c r="BB11" s="628"/>
      <c r="BC11" s="628"/>
      <c r="BD11" s="628"/>
      <c r="BE11" s="628"/>
      <c r="BF11" s="629"/>
      <c r="BG11" s="630">
        <v>17672</v>
      </c>
      <c r="BH11" s="631"/>
      <c r="BI11" s="631"/>
      <c r="BJ11" s="631"/>
      <c r="BK11" s="631"/>
      <c r="BL11" s="631"/>
      <c r="BM11" s="631"/>
      <c r="BN11" s="632"/>
      <c r="BO11" s="633">
        <v>2.1</v>
      </c>
      <c r="BP11" s="633"/>
      <c r="BQ11" s="633"/>
      <c r="BR11" s="633"/>
      <c r="BS11" s="634" t="s">
        <v>127</v>
      </c>
      <c r="BT11" s="634"/>
      <c r="BU11" s="634"/>
      <c r="BV11" s="634"/>
      <c r="BW11" s="634"/>
      <c r="BX11" s="634"/>
      <c r="BY11" s="634"/>
      <c r="BZ11" s="634"/>
      <c r="CA11" s="634"/>
      <c r="CB11" s="638"/>
      <c r="CD11" s="645" t="s">
        <v>249</v>
      </c>
      <c r="CE11" s="646"/>
      <c r="CF11" s="646"/>
      <c r="CG11" s="646"/>
      <c r="CH11" s="646"/>
      <c r="CI11" s="646"/>
      <c r="CJ11" s="646"/>
      <c r="CK11" s="646"/>
      <c r="CL11" s="646"/>
      <c r="CM11" s="646"/>
      <c r="CN11" s="646"/>
      <c r="CO11" s="646"/>
      <c r="CP11" s="646"/>
      <c r="CQ11" s="647"/>
      <c r="CR11" s="630">
        <v>307264</v>
      </c>
      <c r="CS11" s="631"/>
      <c r="CT11" s="631"/>
      <c r="CU11" s="631"/>
      <c r="CV11" s="631"/>
      <c r="CW11" s="631"/>
      <c r="CX11" s="631"/>
      <c r="CY11" s="632"/>
      <c r="CZ11" s="633">
        <v>5.0999999999999996</v>
      </c>
      <c r="DA11" s="633"/>
      <c r="DB11" s="633"/>
      <c r="DC11" s="633"/>
      <c r="DD11" s="639">
        <v>20778</v>
      </c>
      <c r="DE11" s="631"/>
      <c r="DF11" s="631"/>
      <c r="DG11" s="631"/>
      <c r="DH11" s="631"/>
      <c r="DI11" s="631"/>
      <c r="DJ11" s="631"/>
      <c r="DK11" s="631"/>
      <c r="DL11" s="631"/>
      <c r="DM11" s="631"/>
      <c r="DN11" s="631"/>
      <c r="DO11" s="631"/>
      <c r="DP11" s="632"/>
      <c r="DQ11" s="639">
        <v>176034</v>
      </c>
      <c r="DR11" s="631"/>
      <c r="DS11" s="631"/>
      <c r="DT11" s="631"/>
      <c r="DU11" s="631"/>
      <c r="DV11" s="631"/>
      <c r="DW11" s="631"/>
      <c r="DX11" s="631"/>
      <c r="DY11" s="631"/>
      <c r="DZ11" s="631"/>
      <c r="EA11" s="631"/>
      <c r="EB11" s="631"/>
      <c r="EC11" s="640"/>
    </row>
    <row r="12" spans="2:143" ht="11.25" customHeight="1">
      <c r="B12" s="627" t="s">
        <v>250</v>
      </c>
      <c r="C12" s="628"/>
      <c r="D12" s="628"/>
      <c r="E12" s="628"/>
      <c r="F12" s="628"/>
      <c r="G12" s="628"/>
      <c r="H12" s="628"/>
      <c r="I12" s="628"/>
      <c r="J12" s="628"/>
      <c r="K12" s="628"/>
      <c r="L12" s="628"/>
      <c r="M12" s="628"/>
      <c r="N12" s="628"/>
      <c r="O12" s="628"/>
      <c r="P12" s="628"/>
      <c r="Q12" s="629"/>
      <c r="R12" s="630" t="s">
        <v>127</v>
      </c>
      <c r="S12" s="631"/>
      <c r="T12" s="631"/>
      <c r="U12" s="631"/>
      <c r="V12" s="631"/>
      <c r="W12" s="631"/>
      <c r="X12" s="631"/>
      <c r="Y12" s="632"/>
      <c r="Z12" s="633" t="s">
        <v>127</v>
      </c>
      <c r="AA12" s="633"/>
      <c r="AB12" s="633"/>
      <c r="AC12" s="633"/>
      <c r="AD12" s="634" t="s">
        <v>127</v>
      </c>
      <c r="AE12" s="634"/>
      <c r="AF12" s="634"/>
      <c r="AG12" s="634"/>
      <c r="AH12" s="634"/>
      <c r="AI12" s="634"/>
      <c r="AJ12" s="634"/>
      <c r="AK12" s="634"/>
      <c r="AL12" s="635" t="s">
        <v>127</v>
      </c>
      <c r="AM12" s="636"/>
      <c r="AN12" s="636"/>
      <c r="AO12" s="637"/>
      <c r="AP12" s="627" t="s">
        <v>251</v>
      </c>
      <c r="AQ12" s="628"/>
      <c r="AR12" s="628"/>
      <c r="AS12" s="628"/>
      <c r="AT12" s="628"/>
      <c r="AU12" s="628"/>
      <c r="AV12" s="628"/>
      <c r="AW12" s="628"/>
      <c r="AX12" s="628"/>
      <c r="AY12" s="628"/>
      <c r="AZ12" s="628"/>
      <c r="BA12" s="628"/>
      <c r="BB12" s="628"/>
      <c r="BC12" s="628"/>
      <c r="BD12" s="628"/>
      <c r="BE12" s="628"/>
      <c r="BF12" s="629"/>
      <c r="BG12" s="630">
        <v>446239</v>
      </c>
      <c r="BH12" s="631"/>
      <c r="BI12" s="631"/>
      <c r="BJ12" s="631"/>
      <c r="BK12" s="631"/>
      <c r="BL12" s="631"/>
      <c r="BM12" s="631"/>
      <c r="BN12" s="632"/>
      <c r="BO12" s="633">
        <v>53.9</v>
      </c>
      <c r="BP12" s="633"/>
      <c r="BQ12" s="633"/>
      <c r="BR12" s="633"/>
      <c r="BS12" s="634" t="s">
        <v>127</v>
      </c>
      <c r="BT12" s="634"/>
      <c r="BU12" s="634"/>
      <c r="BV12" s="634"/>
      <c r="BW12" s="634"/>
      <c r="BX12" s="634"/>
      <c r="BY12" s="634"/>
      <c r="BZ12" s="634"/>
      <c r="CA12" s="634"/>
      <c r="CB12" s="638"/>
      <c r="CD12" s="645" t="s">
        <v>252</v>
      </c>
      <c r="CE12" s="646"/>
      <c r="CF12" s="646"/>
      <c r="CG12" s="646"/>
      <c r="CH12" s="646"/>
      <c r="CI12" s="646"/>
      <c r="CJ12" s="646"/>
      <c r="CK12" s="646"/>
      <c r="CL12" s="646"/>
      <c r="CM12" s="646"/>
      <c r="CN12" s="646"/>
      <c r="CO12" s="646"/>
      <c r="CP12" s="646"/>
      <c r="CQ12" s="647"/>
      <c r="CR12" s="630">
        <v>187769</v>
      </c>
      <c r="CS12" s="631"/>
      <c r="CT12" s="631"/>
      <c r="CU12" s="631"/>
      <c r="CV12" s="631"/>
      <c r="CW12" s="631"/>
      <c r="CX12" s="631"/>
      <c r="CY12" s="632"/>
      <c r="CZ12" s="633">
        <v>3.1</v>
      </c>
      <c r="DA12" s="633"/>
      <c r="DB12" s="633"/>
      <c r="DC12" s="633"/>
      <c r="DD12" s="639">
        <v>1203</v>
      </c>
      <c r="DE12" s="631"/>
      <c r="DF12" s="631"/>
      <c r="DG12" s="631"/>
      <c r="DH12" s="631"/>
      <c r="DI12" s="631"/>
      <c r="DJ12" s="631"/>
      <c r="DK12" s="631"/>
      <c r="DL12" s="631"/>
      <c r="DM12" s="631"/>
      <c r="DN12" s="631"/>
      <c r="DO12" s="631"/>
      <c r="DP12" s="632"/>
      <c r="DQ12" s="639">
        <v>129224</v>
      </c>
      <c r="DR12" s="631"/>
      <c r="DS12" s="631"/>
      <c r="DT12" s="631"/>
      <c r="DU12" s="631"/>
      <c r="DV12" s="631"/>
      <c r="DW12" s="631"/>
      <c r="DX12" s="631"/>
      <c r="DY12" s="631"/>
      <c r="DZ12" s="631"/>
      <c r="EA12" s="631"/>
      <c r="EB12" s="631"/>
      <c r="EC12" s="640"/>
    </row>
    <row r="13" spans="2:143" ht="11.25" customHeight="1">
      <c r="B13" s="627" t="s">
        <v>253</v>
      </c>
      <c r="C13" s="628"/>
      <c r="D13" s="628"/>
      <c r="E13" s="628"/>
      <c r="F13" s="628"/>
      <c r="G13" s="628"/>
      <c r="H13" s="628"/>
      <c r="I13" s="628"/>
      <c r="J13" s="628"/>
      <c r="K13" s="628"/>
      <c r="L13" s="628"/>
      <c r="M13" s="628"/>
      <c r="N13" s="628"/>
      <c r="O13" s="628"/>
      <c r="P13" s="628"/>
      <c r="Q13" s="629"/>
      <c r="R13" s="630" t="s">
        <v>127</v>
      </c>
      <c r="S13" s="631"/>
      <c r="T13" s="631"/>
      <c r="U13" s="631"/>
      <c r="V13" s="631"/>
      <c r="W13" s="631"/>
      <c r="X13" s="631"/>
      <c r="Y13" s="632"/>
      <c r="Z13" s="633" t="s">
        <v>127</v>
      </c>
      <c r="AA13" s="633"/>
      <c r="AB13" s="633"/>
      <c r="AC13" s="633"/>
      <c r="AD13" s="634" t="s">
        <v>127</v>
      </c>
      <c r="AE13" s="634"/>
      <c r="AF13" s="634"/>
      <c r="AG13" s="634"/>
      <c r="AH13" s="634"/>
      <c r="AI13" s="634"/>
      <c r="AJ13" s="634"/>
      <c r="AK13" s="634"/>
      <c r="AL13" s="635" t="s">
        <v>127</v>
      </c>
      <c r="AM13" s="636"/>
      <c r="AN13" s="636"/>
      <c r="AO13" s="637"/>
      <c r="AP13" s="627" t="s">
        <v>254</v>
      </c>
      <c r="AQ13" s="628"/>
      <c r="AR13" s="628"/>
      <c r="AS13" s="628"/>
      <c r="AT13" s="628"/>
      <c r="AU13" s="628"/>
      <c r="AV13" s="628"/>
      <c r="AW13" s="628"/>
      <c r="AX13" s="628"/>
      <c r="AY13" s="628"/>
      <c r="AZ13" s="628"/>
      <c r="BA13" s="628"/>
      <c r="BB13" s="628"/>
      <c r="BC13" s="628"/>
      <c r="BD13" s="628"/>
      <c r="BE13" s="628"/>
      <c r="BF13" s="629"/>
      <c r="BG13" s="630">
        <v>445303</v>
      </c>
      <c r="BH13" s="631"/>
      <c r="BI13" s="631"/>
      <c r="BJ13" s="631"/>
      <c r="BK13" s="631"/>
      <c r="BL13" s="631"/>
      <c r="BM13" s="631"/>
      <c r="BN13" s="632"/>
      <c r="BO13" s="633">
        <v>53.8</v>
      </c>
      <c r="BP13" s="633"/>
      <c r="BQ13" s="633"/>
      <c r="BR13" s="633"/>
      <c r="BS13" s="634" t="s">
        <v>127</v>
      </c>
      <c r="BT13" s="634"/>
      <c r="BU13" s="634"/>
      <c r="BV13" s="634"/>
      <c r="BW13" s="634"/>
      <c r="BX13" s="634"/>
      <c r="BY13" s="634"/>
      <c r="BZ13" s="634"/>
      <c r="CA13" s="634"/>
      <c r="CB13" s="638"/>
      <c r="CD13" s="645" t="s">
        <v>255</v>
      </c>
      <c r="CE13" s="646"/>
      <c r="CF13" s="646"/>
      <c r="CG13" s="646"/>
      <c r="CH13" s="646"/>
      <c r="CI13" s="646"/>
      <c r="CJ13" s="646"/>
      <c r="CK13" s="646"/>
      <c r="CL13" s="646"/>
      <c r="CM13" s="646"/>
      <c r="CN13" s="646"/>
      <c r="CO13" s="646"/>
      <c r="CP13" s="646"/>
      <c r="CQ13" s="647"/>
      <c r="CR13" s="630">
        <v>733267</v>
      </c>
      <c r="CS13" s="631"/>
      <c r="CT13" s="631"/>
      <c r="CU13" s="631"/>
      <c r="CV13" s="631"/>
      <c r="CW13" s="631"/>
      <c r="CX13" s="631"/>
      <c r="CY13" s="632"/>
      <c r="CZ13" s="633">
        <v>12.1</v>
      </c>
      <c r="DA13" s="633"/>
      <c r="DB13" s="633"/>
      <c r="DC13" s="633"/>
      <c r="DD13" s="639">
        <v>383162</v>
      </c>
      <c r="DE13" s="631"/>
      <c r="DF13" s="631"/>
      <c r="DG13" s="631"/>
      <c r="DH13" s="631"/>
      <c r="DI13" s="631"/>
      <c r="DJ13" s="631"/>
      <c r="DK13" s="631"/>
      <c r="DL13" s="631"/>
      <c r="DM13" s="631"/>
      <c r="DN13" s="631"/>
      <c r="DO13" s="631"/>
      <c r="DP13" s="632"/>
      <c r="DQ13" s="639">
        <v>345536</v>
      </c>
      <c r="DR13" s="631"/>
      <c r="DS13" s="631"/>
      <c r="DT13" s="631"/>
      <c r="DU13" s="631"/>
      <c r="DV13" s="631"/>
      <c r="DW13" s="631"/>
      <c r="DX13" s="631"/>
      <c r="DY13" s="631"/>
      <c r="DZ13" s="631"/>
      <c r="EA13" s="631"/>
      <c r="EB13" s="631"/>
      <c r="EC13" s="640"/>
    </row>
    <row r="14" spans="2:143" ht="11.25" customHeight="1">
      <c r="B14" s="627" t="s">
        <v>256</v>
      </c>
      <c r="C14" s="628"/>
      <c r="D14" s="628"/>
      <c r="E14" s="628"/>
      <c r="F14" s="628"/>
      <c r="G14" s="628"/>
      <c r="H14" s="628"/>
      <c r="I14" s="628"/>
      <c r="J14" s="628"/>
      <c r="K14" s="628"/>
      <c r="L14" s="628"/>
      <c r="M14" s="628"/>
      <c r="N14" s="628"/>
      <c r="O14" s="628"/>
      <c r="P14" s="628"/>
      <c r="Q14" s="629"/>
      <c r="R14" s="630">
        <v>11</v>
      </c>
      <c r="S14" s="631"/>
      <c r="T14" s="631"/>
      <c r="U14" s="631"/>
      <c r="V14" s="631"/>
      <c r="W14" s="631"/>
      <c r="X14" s="631"/>
      <c r="Y14" s="632"/>
      <c r="Z14" s="633">
        <v>0</v>
      </c>
      <c r="AA14" s="633"/>
      <c r="AB14" s="633"/>
      <c r="AC14" s="633"/>
      <c r="AD14" s="634">
        <v>11</v>
      </c>
      <c r="AE14" s="634"/>
      <c r="AF14" s="634"/>
      <c r="AG14" s="634"/>
      <c r="AH14" s="634"/>
      <c r="AI14" s="634"/>
      <c r="AJ14" s="634"/>
      <c r="AK14" s="634"/>
      <c r="AL14" s="635">
        <v>0</v>
      </c>
      <c r="AM14" s="636"/>
      <c r="AN14" s="636"/>
      <c r="AO14" s="637"/>
      <c r="AP14" s="627" t="s">
        <v>257</v>
      </c>
      <c r="AQ14" s="628"/>
      <c r="AR14" s="628"/>
      <c r="AS14" s="628"/>
      <c r="AT14" s="628"/>
      <c r="AU14" s="628"/>
      <c r="AV14" s="628"/>
      <c r="AW14" s="628"/>
      <c r="AX14" s="628"/>
      <c r="AY14" s="628"/>
      <c r="AZ14" s="628"/>
      <c r="BA14" s="628"/>
      <c r="BB14" s="628"/>
      <c r="BC14" s="628"/>
      <c r="BD14" s="628"/>
      <c r="BE14" s="628"/>
      <c r="BF14" s="629"/>
      <c r="BG14" s="630">
        <v>33125</v>
      </c>
      <c r="BH14" s="631"/>
      <c r="BI14" s="631"/>
      <c r="BJ14" s="631"/>
      <c r="BK14" s="631"/>
      <c r="BL14" s="631"/>
      <c r="BM14" s="631"/>
      <c r="BN14" s="632"/>
      <c r="BO14" s="633">
        <v>4</v>
      </c>
      <c r="BP14" s="633"/>
      <c r="BQ14" s="633"/>
      <c r="BR14" s="633"/>
      <c r="BS14" s="634" t="s">
        <v>127</v>
      </c>
      <c r="BT14" s="634"/>
      <c r="BU14" s="634"/>
      <c r="BV14" s="634"/>
      <c r="BW14" s="634"/>
      <c r="BX14" s="634"/>
      <c r="BY14" s="634"/>
      <c r="BZ14" s="634"/>
      <c r="CA14" s="634"/>
      <c r="CB14" s="638"/>
      <c r="CD14" s="645" t="s">
        <v>258</v>
      </c>
      <c r="CE14" s="646"/>
      <c r="CF14" s="646"/>
      <c r="CG14" s="646"/>
      <c r="CH14" s="646"/>
      <c r="CI14" s="646"/>
      <c r="CJ14" s="646"/>
      <c r="CK14" s="646"/>
      <c r="CL14" s="646"/>
      <c r="CM14" s="646"/>
      <c r="CN14" s="646"/>
      <c r="CO14" s="646"/>
      <c r="CP14" s="646"/>
      <c r="CQ14" s="647"/>
      <c r="CR14" s="630">
        <v>169790</v>
      </c>
      <c r="CS14" s="631"/>
      <c r="CT14" s="631"/>
      <c r="CU14" s="631"/>
      <c r="CV14" s="631"/>
      <c r="CW14" s="631"/>
      <c r="CX14" s="631"/>
      <c r="CY14" s="632"/>
      <c r="CZ14" s="633">
        <v>2.8</v>
      </c>
      <c r="DA14" s="633"/>
      <c r="DB14" s="633"/>
      <c r="DC14" s="633"/>
      <c r="DD14" s="639">
        <v>1959</v>
      </c>
      <c r="DE14" s="631"/>
      <c r="DF14" s="631"/>
      <c r="DG14" s="631"/>
      <c r="DH14" s="631"/>
      <c r="DI14" s="631"/>
      <c r="DJ14" s="631"/>
      <c r="DK14" s="631"/>
      <c r="DL14" s="631"/>
      <c r="DM14" s="631"/>
      <c r="DN14" s="631"/>
      <c r="DO14" s="631"/>
      <c r="DP14" s="632"/>
      <c r="DQ14" s="639">
        <v>168715</v>
      </c>
      <c r="DR14" s="631"/>
      <c r="DS14" s="631"/>
      <c r="DT14" s="631"/>
      <c r="DU14" s="631"/>
      <c r="DV14" s="631"/>
      <c r="DW14" s="631"/>
      <c r="DX14" s="631"/>
      <c r="DY14" s="631"/>
      <c r="DZ14" s="631"/>
      <c r="EA14" s="631"/>
      <c r="EB14" s="631"/>
      <c r="EC14" s="640"/>
    </row>
    <row r="15" spans="2:143" ht="11.25" customHeight="1">
      <c r="B15" s="627" t="s">
        <v>259</v>
      </c>
      <c r="C15" s="628"/>
      <c r="D15" s="628"/>
      <c r="E15" s="628"/>
      <c r="F15" s="628"/>
      <c r="G15" s="628"/>
      <c r="H15" s="628"/>
      <c r="I15" s="628"/>
      <c r="J15" s="628"/>
      <c r="K15" s="628"/>
      <c r="L15" s="628"/>
      <c r="M15" s="628"/>
      <c r="N15" s="628"/>
      <c r="O15" s="628"/>
      <c r="P15" s="628"/>
      <c r="Q15" s="629"/>
      <c r="R15" s="630" t="s">
        <v>127</v>
      </c>
      <c r="S15" s="631"/>
      <c r="T15" s="631"/>
      <c r="U15" s="631"/>
      <c r="V15" s="631"/>
      <c r="W15" s="631"/>
      <c r="X15" s="631"/>
      <c r="Y15" s="632"/>
      <c r="Z15" s="633" t="s">
        <v>127</v>
      </c>
      <c r="AA15" s="633"/>
      <c r="AB15" s="633"/>
      <c r="AC15" s="633"/>
      <c r="AD15" s="634" t="s">
        <v>127</v>
      </c>
      <c r="AE15" s="634"/>
      <c r="AF15" s="634"/>
      <c r="AG15" s="634"/>
      <c r="AH15" s="634"/>
      <c r="AI15" s="634"/>
      <c r="AJ15" s="634"/>
      <c r="AK15" s="634"/>
      <c r="AL15" s="635" t="s">
        <v>127</v>
      </c>
      <c r="AM15" s="636"/>
      <c r="AN15" s="636"/>
      <c r="AO15" s="637"/>
      <c r="AP15" s="627" t="s">
        <v>260</v>
      </c>
      <c r="AQ15" s="628"/>
      <c r="AR15" s="628"/>
      <c r="AS15" s="628"/>
      <c r="AT15" s="628"/>
      <c r="AU15" s="628"/>
      <c r="AV15" s="628"/>
      <c r="AW15" s="628"/>
      <c r="AX15" s="628"/>
      <c r="AY15" s="628"/>
      <c r="AZ15" s="628"/>
      <c r="BA15" s="628"/>
      <c r="BB15" s="628"/>
      <c r="BC15" s="628"/>
      <c r="BD15" s="628"/>
      <c r="BE15" s="628"/>
      <c r="BF15" s="629"/>
      <c r="BG15" s="630">
        <v>67290</v>
      </c>
      <c r="BH15" s="631"/>
      <c r="BI15" s="631"/>
      <c r="BJ15" s="631"/>
      <c r="BK15" s="631"/>
      <c r="BL15" s="631"/>
      <c r="BM15" s="631"/>
      <c r="BN15" s="632"/>
      <c r="BO15" s="633">
        <v>8.1</v>
      </c>
      <c r="BP15" s="633"/>
      <c r="BQ15" s="633"/>
      <c r="BR15" s="633"/>
      <c r="BS15" s="634" t="s">
        <v>127</v>
      </c>
      <c r="BT15" s="634"/>
      <c r="BU15" s="634"/>
      <c r="BV15" s="634"/>
      <c r="BW15" s="634"/>
      <c r="BX15" s="634"/>
      <c r="BY15" s="634"/>
      <c r="BZ15" s="634"/>
      <c r="CA15" s="634"/>
      <c r="CB15" s="638"/>
      <c r="CD15" s="645" t="s">
        <v>261</v>
      </c>
      <c r="CE15" s="646"/>
      <c r="CF15" s="646"/>
      <c r="CG15" s="646"/>
      <c r="CH15" s="646"/>
      <c r="CI15" s="646"/>
      <c r="CJ15" s="646"/>
      <c r="CK15" s="646"/>
      <c r="CL15" s="646"/>
      <c r="CM15" s="646"/>
      <c r="CN15" s="646"/>
      <c r="CO15" s="646"/>
      <c r="CP15" s="646"/>
      <c r="CQ15" s="647"/>
      <c r="CR15" s="630">
        <v>1592350</v>
      </c>
      <c r="CS15" s="631"/>
      <c r="CT15" s="631"/>
      <c r="CU15" s="631"/>
      <c r="CV15" s="631"/>
      <c r="CW15" s="631"/>
      <c r="CX15" s="631"/>
      <c r="CY15" s="632"/>
      <c r="CZ15" s="633">
        <v>26.4</v>
      </c>
      <c r="DA15" s="633"/>
      <c r="DB15" s="633"/>
      <c r="DC15" s="633"/>
      <c r="DD15" s="639">
        <v>1106540</v>
      </c>
      <c r="DE15" s="631"/>
      <c r="DF15" s="631"/>
      <c r="DG15" s="631"/>
      <c r="DH15" s="631"/>
      <c r="DI15" s="631"/>
      <c r="DJ15" s="631"/>
      <c r="DK15" s="631"/>
      <c r="DL15" s="631"/>
      <c r="DM15" s="631"/>
      <c r="DN15" s="631"/>
      <c r="DO15" s="631"/>
      <c r="DP15" s="632"/>
      <c r="DQ15" s="639">
        <v>522293</v>
      </c>
      <c r="DR15" s="631"/>
      <c r="DS15" s="631"/>
      <c r="DT15" s="631"/>
      <c r="DU15" s="631"/>
      <c r="DV15" s="631"/>
      <c r="DW15" s="631"/>
      <c r="DX15" s="631"/>
      <c r="DY15" s="631"/>
      <c r="DZ15" s="631"/>
      <c r="EA15" s="631"/>
      <c r="EB15" s="631"/>
      <c r="EC15" s="640"/>
    </row>
    <row r="16" spans="2:143" ht="11.25" customHeight="1">
      <c r="B16" s="627" t="s">
        <v>262</v>
      </c>
      <c r="C16" s="628"/>
      <c r="D16" s="628"/>
      <c r="E16" s="628"/>
      <c r="F16" s="628"/>
      <c r="G16" s="628"/>
      <c r="H16" s="628"/>
      <c r="I16" s="628"/>
      <c r="J16" s="628"/>
      <c r="K16" s="628"/>
      <c r="L16" s="628"/>
      <c r="M16" s="628"/>
      <c r="N16" s="628"/>
      <c r="O16" s="628"/>
      <c r="P16" s="628"/>
      <c r="Q16" s="629"/>
      <c r="R16" s="630">
        <v>2962</v>
      </c>
      <c r="S16" s="631"/>
      <c r="T16" s="631"/>
      <c r="U16" s="631"/>
      <c r="V16" s="631"/>
      <c r="W16" s="631"/>
      <c r="X16" s="631"/>
      <c r="Y16" s="632"/>
      <c r="Z16" s="633">
        <v>0</v>
      </c>
      <c r="AA16" s="633"/>
      <c r="AB16" s="633"/>
      <c r="AC16" s="633"/>
      <c r="AD16" s="634">
        <v>2962</v>
      </c>
      <c r="AE16" s="634"/>
      <c r="AF16" s="634"/>
      <c r="AG16" s="634"/>
      <c r="AH16" s="634"/>
      <c r="AI16" s="634"/>
      <c r="AJ16" s="634"/>
      <c r="AK16" s="634"/>
      <c r="AL16" s="635">
        <v>0.1</v>
      </c>
      <c r="AM16" s="636"/>
      <c r="AN16" s="636"/>
      <c r="AO16" s="637"/>
      <c r="AP16" s="627" t="s">
        <v>263</v>
      </c>
      <c r="AQ16" s="628"/>
      <c r="AR16" s="628"/>
      <c r="AS16" s="628"/>
      <c r="AT16" s="628"/>
      <c r="AU16" s="628"/>
      <c r="AV16" s="628"/>
      <c r="AW16" s="628"/>
      <c r="AX16" s="628"/>
      <c r="AY16" s="628"/>
      <c r="AZ16" s="628"/>
      <c r="BA16" s="628"/>
      <c r="BB16" s="628"/>
      <c r="BC16" s="628"/>
      <c r="BD16" s="628"/>
      <c r="BE16" s="628"/>
      <c r="BF16" s="629"/>
      <c r="BG16" s="630" t="s">
        <v>127</v>
      </c>
      <c r="BH16" s="631"/>
      <c r="BI16" s="631"/>
      <c r="BJ16" s="631"/>
      <c r="BK16" s="631"/>
      <c r="BL16" s="631"/>
      <c r="BM16" s="631"/>
      <c r="BN16" s="632"/>
      <c r="BO16" s="633" t="s">
        <v>127</v>
      </c>
      <c r="BP16" s="633"/>
      <c r="BQ16" s="633"/>
      <c r="BR16" s="633"/>
      <c r="BS16" s="634" t="s">
        <v>127</v>
      </c>
      <c r="BT16" s="634"/>
      <c r="BU16" s="634"/>
      <c r="BV16" s="634"/>
      <c r="BW16" s="634"/>
      <c r="BX16" s="634"/>
      <c r="BY16" s="634"/>
      <c r="BZ16" s="634"/>
      <c r="CA16" s="634"/>
      <c r="CB16" s="638"/>
      <c r="CD16" s="645" t="s">
        <v>264</v>
      </c>
      <c r="CE16" s="646"/>
      <c r="CF16" s="646"/>
      <c r="CG16" s="646"/>
      <c r="CH16" s="646"/>
      <c r="CI16" s="646"/>
      <c r="CJ16" s="646"/>
      <c r="CK16" s="646"/>
      <c r="CL16" s="646"/>
      <c r="CM16" s="646"/>
      <c r="CN16" s="646"/>
      <c r="CO16" s="646"/>
      <c r="CP16" s="646"/>
      <c r="CQ16" s="647"/>
      <c r="CR16" s="630">
        <v>665</v>
      </c>
      <c r="CS16" s="631"/>
      <c r="CT16" s="631"/>
      <c r="CU16" s="631"/>
      <c r="CV16" s="631"/>
      <c r="CW16" s="631"/>
      <c r="CX16" s="631"/>
      <c r="CY16" s="632"/>
      <c r="CZ16" s="633">
        <v>0</v>
      </c>
      <c r="DA16" s="633"/>
      <c r="DB16" s="633"/>
      <c r="DC16" s="633"/>
      <c r="DD16" s="639" t="s">
        <v>127</v>
      </c>
      <c r="DE16" s="631"/>
      <c r="DF16" s="631"/>
      <c r="DG16" s="631"/>
      <c r="DH16" s="631"/>
      <c r="DI16" s="631"/>
      <c r="DJ16" s="631"/>
      <c r="DK16" s="631"/>
      <c r="DL16" s="631"/>
      <c r="DM16" s="631"/>
      <c r="DN16" s="631"/>
      <c r="DO16" s="631"/>
      <c r="DP16" s="632"/>
      <c r="DQ16" s="639">
        <v>665</v>
      </c>
      <c r="DR16" s="631"/>
      <c r="DS16" s="631"/>
      <c r="DT16" s="631"/>
      <c r="DU16" s="631"/>
      <c r="DV16" s="631"/>
      <c r="DW16" s="631"/>
      <c r="DX16" s="631"/>
      <c r="DY16" s="631"/>
      <c r="DZ16" s="631"/>
      <c r="EA16" s="631"/>
      <c r="EB16" s="631"/>
      <c r="EC16" s="640"/>
    </row>
    <row r="17" spans="2:133" ht="11.25" customHeight="1">
      <c r="B17" s="627" t="s">
        <v>265</v>
      </c>
      <c r="C17" s="628"/>
      <c r="D17" s="628"/>
      <c r="E17" s="628"/>
      <c r="F17" s="628"/>
      <c r="G17" s="628"/>
      <c r="H17" s="628"/>
      <c r="I17" s="628"/>
      <c r="J17" s="628"/>
      <c r="K17" s="628"/>
      <c r="L17" s="628"/>
      <c r="M17" s="628"/>
      <c r="N17" s="628"/>
      <c r="O17" s="628"/>
      <c r="P17" s="628"/>
      <c r="Q17" s="629"/>
      <c r="R17" s="630">
        <v>10612</v>
      </c>
      <c r="S17" s="631"/>
      <c r="T17" s="631"/>
      <c r="U17" s="631"/>
      <c r="V17" s="631"/>
      <c r="W17" s="631"/>
      <c r="X17" s="631"/>
      <c r="Y17" s="632"/>
      <c r="Z17" s="633">
        <v>0.2</v>
      </c>
      <c r="AA17" s="633"/>
      <c r="AB17" s="633"/>
      <c r="AC17" s="633"/>
      <c r="AD17" s="634">
        <v>10612</v>
      </c>
      <c r="AE17" s="634"/>
      <c r="AF17" s="634"/>
      <c r="AG17" s="634"/>
      <c r="AH17" s="634"/>
      <c r="AI17" s="634"/>
      <c r="AJ17" s="634"/>
      <c r="AK17" s="634"/>
      <c r="AL17" s="635">
        <v>0.3</v>
      </c>
      <c r="AM17" s="636"/>
      <c r="AN17" s="636"/>
      <c r="AO17" s="637"/>
      <c r="AP17" s="627" t="s">
        <v>266</v>
      </c>
      <c r="AQ17" s="628"/>
      <c r="AR17" s="628"/>
      <c r="AS17" s="628"/>
      <c r="AT17" s="628"/>
      <c r="AU17" s="628"/>
      <c r="AV17" s="628"/>
      <c r="AW17" s="628"/>
      <c r="AX17" s="628"/>
      <c r="AY17" s="628"/>
      <c r="AZ17" s="628"/>
      <c r="BA17" s="628"/>
      <c r="BB17" s="628"/>
      <c r="BC17" s="628"/>
      <c r="BD17" s="628"/>
      <c r="BE17" s="628"/>
      <c r="BF17" s="629"/>
      <c r="BG17" s="630" t="s">
        <v>127</v>
      </c>
      <c r="BH17" s="631"/>
      <c r="BI17" s="631"/>
      <c r="BJ17" s="631"/>
      <c r="BK17" s="631"/>
      <c r="BL17" s="631"/>
      <c r="BM17" s="631"/>
      <c r="BN17" s="632"/>
      <c r="BO17" s="633" t="s">
        <v>127</v>
      </c>
      <c r="BP17" s="633"/>
      <c r="BQ17" s="633"/>
      <c r="BR17" s="633"/>
      <c r="BS17" s="634" t="s">
        <v>127</v>
      </c>
      <c r="BT17" s="634"/>
      <c r="BU17" s="634"/>
      <c r="BV17" s="634"/>
      <c r="BW17" s="634"/>
      <c r="BX17" s="634"/>
      <c r="BY17" s="634"/>
      <c r="BZ17" s="634"/>
      <c r="CA17" s="634"/>
      <c r="CB17" s="638"/>
      <c r="CD17" s="645" t="s">
        <v>267</v>
      </c>
      <c r="CE17" s="646"/>
      <c r="CF17" s="646"/>
      <c r="CG17" s="646"/>
      <c r="CH17" s="646"/>
      <c r="CI17" s="646"/>
      <c r="CJ17" s="646"/>
      <c r="CK17" s="646"/>
      <c r="CL17" s="646"/>
      <c r="CM17" s="646"/>
      <c r="CN17" s="646"/>
      <c r="CO17" s="646"/>
      <c r="CP17" s="646"/>
      <c r="CQ17" s="647"/>
      <c r="CR17" s="630">
        <v>468542</v>
      </c>
      <c r="CS17" s="631"/>
      <c r="CT17" s="631"/>
      <c r="CU17" s="631"/>
      <c r="CV17" s="631"/>
      <c r="CW17" s="631"/>
      <c r="CX17" s="631"/>
      <c r="CY17" s="632"/>
      <c r="CZ17" s="633">
        <v>7.8</v>
      </c>
      <c r="DA17" s="633"/>
      <c r="DB17" s="633"/>
      <c r="DC17" s="633"/>
      <c r="DD17" s="639" t="s">
        <v>127</v>
      </c>
      <c r="DE17" s="631"/>
      <c r="DF17" s="631"/>
      <c r="DG17" s="631"/>
      <c r="DH17" s="631"/>
      <c r="DI17" s="631"/>
      <c r="DJ17" s="631"/>
      <c r="DK17" s="631"/>
      <c r="DL17" s="631"/>
      <c r="DM17" s="631"/>
      <c r="DN17" s="631"/>
      <c r="DO17" s="631"/>
      <c r="DP17" s="632"/>
      <c r="DQ17" s="639">
        <v>456514</v>
      </c>
      <c r="DR17" s="631"/>
      <c r="DS17" s="631"/>
      <c r="DT17" s="631"/>
      <c r="DU17" s="631"/>
      <c r="DV17" s="631"/>
      <c r="DW17" s="631"/>
      <c r="DX17" s="631"/>
      <c r="DY17" s="631"/>
      <c r="DZ17" s="631"/>
      <c r="EA17" s="631"/>
      <c r="EB17" s="631"/>
      <c r="EC17" s="640"/>
    </row>
    <row r="18" spans="2:133" ht="11.25" customHeight="1">
      <c r="B18" s="627" t="s">
        <v>268</v>
      </c>
      <c r="C18" s="628"/>
      <c r="D18" s="628"/>
      <c r="E18" s="628"/>
      <c r="F18" s="628"/>
      <c r="G18" s="628"/>
      <c r="H18" s="628"/>
      <c r="I18" s="628"/>
      <c r="J18" s="628"/>
      <c r="K18" s="628"/>
      <c r="L18" s="628"/>
      <c r="M18" s="628"/>
      <c r="N18" s="628"/>
      <c r="O18" s="628"/>
      <c r="P18" s="628"/>
      <c r="Q18" s="629"/>
      <c r="R18" s="630">
        <v>14922</v>
      </c>
      <c r="S18" s="631"/>
      <c r="T18" s="631"/>
      <c r="U18" s="631"/>
      <c r="V18" s="631"/>
      <c r="W18" s="631"/>
      <c r="X18" s="631"/>
      <c r="Y18" s="632"/>
      <c r="Z18" s="633">
        <v>0.2</v>
      </c>
      <c r="AA18" s="633"/>
      <c r="AB18" s="633"/>
      <c r="AC18" s="633"/>
      <c r="AD18" s="634">
        <v>14922</v>
      </c>
      <c r="AE18" s="634"/>
      <c r="AF18" s="634"/>
      <c r="AG18" s="634"/>
      <c r="AH18" s="634"/>
      <c r="AI18" s="634"/>
      <c r="AJ18" s="634"/>
      <c r="AK18" s="634"/>
      <c r="AL18" s="635">
        <v>0.5</v>
      </c>
      <c r="AM18" s="636"/>
      <c r="AN18" s="636"/>
      <c r="AO18" s="637"/>
      <c r="AP18" s="627" t="s">
        <v>269</v>
      </c>
      <c r="AQ18" s="628"/>
      <c r="AR18" s="628"/>
      <c r="AS18" s="628"/>
      <c r="AT18" s="628"/>
      <c r="AU18" s="628"/>
      <c r="AV18" s="628"/>
      <c r="AW18" s="628"/>
      <c r="AX18" s="628"/>
      <c r="AY18" s="628"/>
      <c r="AZ18" s="628"/>
      <c r="BA18" s="628"/>
      <c r="BB18" s="628"/>
      <c r="BC18" s="628"/>
      <c r="BD18" s="628"/>
      <c r="BE18" s="628"/>
      <c r="BF18" s="629"/>
      <c r="BG18" s="630" t="s">
        <v>127</v>
      </c>
      <c r="BH18" s="631"/>
      <c r="BI18" s="631"/>
      <c r="BJ18" s="631"/>
      <c r="BK18" s="631"/>
      <c r="BL18" s="631"/>
      <c r="BM18" s="631"/>
      <c r="BN18" s="632"/>
      <c r="BO18" s="633" t="s">
        <v>127</v>
      </c>
      <c r="BP18" s="633"/>
      <c r="BQ18" s="633"/>
      <c r="BR18" s="633"/>
      <c r="BS18" s="634" t="s">
        <v>127</v>
      </c>
      <c r="BT18" s="634"/>
      <c r="BU18" s="634"/>
      <c r="BV18" s="634"/>
      <c r="BW18" s="634"/>
      <c r="BX18" s="634"/>
      <c r="BY18" s="634"/>
      <c r="BZ18" s="634"/>
      <c r="CA18" s="634"/>
      <c r="CB18" s="638"/>
      <c r="CD18" s="645" t="s">
        <v>270</v>
      </c>
      <c r="CE18" s="646"/>
      <c r="CF18" s="646"/>
      <c r="CG18" s="646"/>
      <c r="CH18" s="646"/>
      <c r="CI18" s="646"/>
      <c r="CJ18" s="646"/>
      <c r="CK18" s="646"/>
      <c r="CL18" s="646"/>
      <c r="CM18" s="646"/>
      <c r="CN18" s="646"/>
      <c r="CO18" s="646"/>
      <c r="CP18" s="646"/>
      <c r="CQ18" s="647"/>
      <c r="CR18" s="630" t="s">
        <v>127</v>
      </c>
      <c r="CS18" s="631"/>
      <c r="CT18" s="631"/>
      <c r="CU18" s="631"/>
      <c r="CV18" s="631"/>
      <c r="CW18" s="631"/>
      <c r="CX18" s="631"/>
      <c r="CY18" s="632"/>
      <c r="CZ18" s="633" t="s">
        <v>127</v>
      </c>
      <c r="DA18" s="633"/>
      <c r="DB18" s="633"/>
      <c r="DC18" s="633"/>
      <c r="DD18" s="639" t="s">
        <v>127</v>
      </c>
      <c r="DE18" s="631"/>
      <c r="DF18" s="631"/>
      <c r="DG18" s="631"/>
      <c r="DH18" s="631"/>
      <c r="DI18" s="631"/>
      <c r="DJ18" s="631"/>
      <c r="DK18" s="631"/>
      <c r="DL18" s="631"/>
      <c r="DM18" s="631"/>
      <c r="DN18" s="631"/>
      <c r="DO18" s="631"/>
      <c r="DP18" s="632"/>
      <c r="DQ18" s="639" t="s">
        <v>127</v>
      </c>
      <c r="DR18" s="631"/>
      <c r="DS18" s="631"/>
      <c r="DT18" s="631"/>
      <c r="DU18" s="631"/>
      <c r="DV18" s="631"/>
      <c r="DW18" s="631"/>
      <c r="DX18" s="631"/>
      <c r="DY18" s="631"/>
      <c r="DZ18" s="631"/>
      <c r="EA18" s="631"/>
      <c r="EB18" s="631"/>
      <c r="EC18" s="640"/>
    </row>
    <row r="19" spans="2:133" ht="11.25" customHeight="1">
      <c r="B19" s="627" t="s">
        <v>271</v>
      </c>
      <c r="C19" s="628"/>
      <c r="D19" s="628"/>
      <c r="E19" s="628"/>
      <c r="F19" s="628"/>
      <c r="G19" s="628"/>
      <c r="H19" s="628"/>
      <c r="I19" s="628"/>
      <c r="J19" s="628"/>
      <c r="K19" s="628"/>
      <c r="L19" s="628"/>
      <c r="M19" s="628"/>
      <c r="N19" s="628"/>
      <c r="O19" s="628"/>
      <c r="P19" s="628"/>
      <c r="Q19" s="629"/>
      <c r="R19" s="630">
        <v>3489</v>
      </c>
      <c r="S19" s="631"/>
      <c r="T19" s="631"/>
      <c r="U19" s="631"/>
      <c r="V19" s="631"/>
      <c r="W19" s="631"/>
      <c r="X19" s="631"/>
      <c r="Y19" s="632"/>
      <c r="Z19" s="633">
        <v>0.1</v>
      </c>
      <c r="AA19" s="633"/>
      <c r="AB19" s="633"/>
      <c r="AC19" s="633"/>
      <c r="AD19" s="634">
        <v>3489</v>
      </c>
      <c r="AE19" s="634"/>
      <c r="AF19" s="634"/>
      <c r="AG19" s="634"/>
      <c r="AH19" s="634"/>
      <c r="AI19" s="634"/>
      <c r="AJ19" s="634"/>
      <c r="AK19" s="634"/>
      <c r="AL19" s="635">
        <v>0.1</v>
      </c>
      <c r="AM19" s="636"/>
      <c r="AN19" s="636"/>
      <c r="AO19" s="637"/>
      <c r="AP19" s="627" t="s">
        <v>272</v>
      </c>
      <c r="AQ19" s="628"/>
      <c r="AR19" s="628"/>
      <c r="AS19" s="628"/>
      <c r="AT19" s="628"/>
      <c r="AU19" s="628"/>
      <c r="AV19" s="628"/>
      <c r="AW19" s="628"/>
      <c r="AX19" s="628"/>
      <c r="AY19" s="628"/>
      <c r="AZ19" s="628"/>
      <c r="BA19" s="628"/>
      <c r="BB19" s="628"/>
      <c r="BC19" s="628"/>
      <c r="BD19" s="628"/>
      <c r="BE19" s="628"/>
      <c r="BF19" s="629"/>
      <c r="BG19" s="630">
        <v>7250</v>
      </c>
      <c r="BH19" s="631"/>
      <c r="BI19" s="631"/>
      <c r="BJ19" s="631"/>
      <c r="BK19" s="631"/>
      <c r="BL19" s="631"/>
      <c r="BM19" s="631"/>
      <c r="BN19" s="632"/>
      <c r="BO19" s="633">
        <v>0.9</v>
      </c>
      <c r="BP19" s="633"/>
      <c r="BQ19" s="633"/>
      <c r="BR19" s="633"/>
      <c r="BS19" s="634" t="s">
        <v>127</v>
      </c>
      <c r="BT19" s="634"/>
      <c r="BU19" s="634"/>
      <c r="BV19" s="634"/>
      <c r="BW19" s="634"/>
      <c r="BX19" s="634"/>
      <c r="BY19" s="634"/>
      <c r="BZ19" s="634"/>
      <c r="CA19" s="634"/>
      <c r="CB19" s="638"/>
      <c r="CD19" s="645" t="s">
        <v>273</v>
      </c>
      <c r="CE19" s="646"/>
      <c r="CF19" s="646"/>
      <c r="CG19" s="646"/>
      <c r="CH19" s="646"/>
      <c r="CI19" s="646"/>
      <c r="CJ19" s="646"/>
      <c r="CK19" s="646"/>
      <c r="CL19" s="646"/>
      <c r="CM19" s="646"/>
      <c r="CN19" s="646"/>
      <c r="CO19" s="646"/>
      <c r="CP19" s="646"/>
      <c r="CQ19" s="647"/>
      <c r="CR19" s="630" t="s">
        <v>127</v>
      </c>
      <c r="CS19" s="631"/>
      <c r="CT19" s="631"/>
      <c r="CU19" s="631"/>
      <c r="CV19" s="631"/>
      <c r="CW19" s="631"/>
      <c r="CX19" s="631"/>
      <c r="CY19" s="632"/>
      <c r="CZ19" s="633" t="s">
        <v>127</v>
      </c>
      <c r="DA19" s="633"/>
      <c r="DB19" s="633"/>
      <c r="DC19" s="633"/>
      <c r="DD19" s="639" t="s">
        <v>127</v>
      </c>
      <c r="DE19" s="631"/>
      <c r="DF19" s="631"/>
      <c r="DG19" s="631"/>
      <c r="DH19" s="631"/>
      <c r="DI19" s="631"/>
      <c r="DJ19" s="631"/>
      <c r="DK19" s="631"/>
      <c r="DL19" s="631"/>
      <c r="DM19" s="631"/>
      <c r="DN19" s="631"/>
      <c r="DO19" s="631"/>
      <c r="DP19" s="632"/>
      <c r="DQ19" s="639" t="s">
        <v>127</v>
      </c>
      <c r="DR19" s="631"/>
      <c r="DS19" s="631"/>
      <c r="DT19" s="631"/>
      <c r="DU19" s="631"/>
      <c r="DV19" s="631"/>
      <c r="DW19" s="631"/>
      <c r="DX19" s="631"/>
      <c r="DY19" s="631"/>
      <c r="DZ19" s="631"/>
      <c r="EA19" s="631"/>
      <c r="EB19" s="631"/>
      <c r="EC19" s="640"/>
    </row>
    <row r="20" spans="2:133" ht="11.25" customHeight="1">
      <c r="B20" s="627" t="s">
        <v>274</v>
      </c>
      <c r="C20" s="628"/>
      <c r="D20" s="628"/>
      <c r="E20" s="628"/>
      <c r="F20" s="628"/>
      <c r="G20" s="628"/>
      <c r="H20" s="628"/>
      <c r="I20" s="628"/>
      <c r="J20" s="628"/>
      <c r="K20" s="628"/>
      <c r="L20" s="628"/>
      <c r="M20" s="628"/>
      <c r="N20" s="628"/>
      <c r="O20" s="628"/>
      <c r="P20" s="628"/>
      <c r="Q20" s="629"/>
      <c r="R20" s="630">
        <v>817</v>
      </c>
      <c r="S20" s="631"/>
      <c r="T20" s="631"/>
      <c r="U20" s="631"/>
      <c r="V20" s="631"/>
      <c r="W20" s="631"/>
      <c r="X20" s="631"/>
      <c r="Y20" s="632"/>
      <c r="Z20" s="633">
        <v>0</v>
      </c>
      <c r="AA20" s="633"/>
      <c r="AB20" s="633"/>
      <c r="AC20" s="633"/>
      <c r="AD20" s="634">
        <v>817</v>
      </c>
      <c r="AE20" s="634"/>
      <c r="AF20" s="634"/>
      <c r="AG20" s="634"/>
      <c r="AH20" s="634"/>
      <c r="AI20" s="634"/>
      <c r="AJ20" s="634"/>
      <c r="AK20" s="634"/>
      <c r="AL20" s="635">
        <v>0</v>
      </c>
      <c r="AM20" s="636"/>
      <c r="AN20" s="636"/>
      <c r="AO20" s="637"/>
      <c r="AP20" s="627" t="s">
        <v>275</v>
      </c>
      <c r="AQ20" s="628"/>
      <c r="AR20" s="628"/>
      <c r="AS20" s="628"/>
      <c r="AT20" s="628"/>
      <c r="AU20" s="628"/>
      <c r="AV20" s="628"/>
      <c r="AW20" s="628"/>
      <c r="AX20" s="628"/>
      <c r="AY20" s="628"/>
      <c r="AZ20" s="628"/>
      <c r="BA20" s="628"/>
      <c r="BB20" s="628"/>
      <c r="BC20" s="628"/>
      <c r="BD20" s="628"/>
      <c r="BE20" s="628"/>
      <c r="BF20" s="629"/>
      <c r="BG20" s="630">
        <v>7250</v>
      </c>
      <c r="BH20" s="631"/>
      <c r="BI20" s="631"/>
      <c r="BJ20" s="631"/>
      <c r="BK20" s="631"/>
      <c r="BL20" s="631"/>
      <c r="BM20" s="631"/>
      <c r="BN20" s="632"/>
      <c r="BO20" s="633">
        <v>0.9</v>
      </c>
      <c r="BP20" s="633"/>
      <c r="BQ20" s="633"/>
      <c r="BR20" s="633"/>
      <c r="BS20" s="634" t="s">
        <v>127</v>
      </c>
      <c r="BT20" s="634"/>
      <c r="BU20" s="634"/>
      <c r="BV20" s="634"/>
      <c r="BW20" s="634"/>
      <c r="BX20" s="634"/>
      <c r="BY20" s="634"/>
      <c r="BZ20" s="634"/>
      <c r="CA20" s="634"/>
      <c r="CB20" s="638"/>
      <c r="CD20" s="645" t="s">
        <v>276</v>
      </c>
      <c r="CE20" s="646"/>
      <c r="CF20" s="646"/>
      <c r="CG20" s="646"/>
      <c r="CH20" s="646"/>
      <c r="CI20" s="646"/>
      <c r="CJ20" s="646"/>
      <c r="CK20" s="646"/>
      <c r="CL20" s="646"/>
      <c r="CM20" s="646"/>
      <c r="CN20" s="646"/>
      <c r="CO20" s="646"/>
      <c r="CP20" s="646"/>
      <c r="CQ20" s="647"/>
      <c r="CR20" s="630">
        <v>6037604</v>
      </c>
      <c r="CS20" s="631"/>
      <c r="CT20" s="631"/>
      <c r="CU20" s="631"/>
      <c r="CV20" s="631"/>
      <c r="CW20" s="631"/>
      <c r="CX20" s="631"/>
      <c r="CY20" s="632"/>
      <c r="CZ20" s="633">
        <v>100</v>
      </c>
      <c r="DA20" s="633"/>
      <c r="DB20" s="633"/>
      <c r="DC20" s="633"/>
      <c r="DD20" s="639">
        <v>1544894</v>
      </c>
      <c r="DE20" s="631"/>
      <c r="DF20" s="631"/>
      <c r="DG20" s="631"/>
      <c r="DH20" s="631"/>
      <c r="DI20" s="631"/>
      <c r="DJ20" s="631"/>
      <c r="DK20" s="631"/>
      <c r="DL20" s="631"/>
      <c r="DM20" s="631"/>
      <c r="DN20" s="631"/>
      <c r="DO20" s="631"/>
      <c r="DP20" s="632"/>
      <c r="DQ20" s="639">
        <v>3685397</v>
      </c>
      <c r="DR20" s="631"/>
      <c r="DS20" s="631"/>
      <c r="DT20" s="631"/>
      <c r="DU20" s="631"/>
      <c r="DV20" s="631"/>
      <c r="DW20" s="631"/>
      <c r="DX20" s="631"/>
      <c r="DY20" s="631"/>
      <c r="DZ20" s="631"/>
      <c r="EA20" s="631"/>
      <c r="EB20" s="631"/>
      <c r="EC20" s="640"/>
    </row>
    <row r="21" spans="2:133" ht="11.25" customHeight="1">
      <c r="B21" s="627" t="s">
        <v>277</v>
      </c>
      <c r="C21" s="628"/>
      <c r="D21" s="628"/>
      <c r="E21" s="628"/>
      <c r="F21" s="628"/>
      <c r="G21" s="628"/>
      <c r="H21" s="628"/>
      <c r="I21" s="628"/>
      <c r="J21" s="628"/>
      <c r="K21" s="628"/>
      <c r="L21" s="628"/>
      <c r="M21" s="628"/>
      <c r="N21" s="628"/>
      <c r="O21" s="628"/>
      <c r="P21" s="628"/>
      <c r="Q21" s="629"/>
      <c r="R21" s="630">
        <v>876</v>
      </c>
      <c r="S21" s="631"/>
      <c r="T21" s="631"/>
      <c r="U21" s="631"/>
      <c r="V21" s="631"/>
      <c r="W21" s="631"/>
      <c r="X21" s="631"/>
      <c r="Y21" s="632"/>
      <c r="Z21" s="633">
        <v>0</v>
      </c>
      <c r="AA21" s="633"/>
      <c r="AB21" s="633"/>
      <c r="AC21" s="633"/>
      <c r="AD21" s="634">
        <v>876</v>
      </c>
      <c r="AE21" s="634"/>
      <c r="AF21" s="634"/>
      <c r="AG21" s="634"/>
      <c r="AH21" s="634"/>
      <c r="AI21" s="634"/>
      <c r="AJ21" s="634"/>
      <c r="AK21" s="634"/>
      <c r="AL21" s="635">
        <v>0</v>
      </c>
      <c r="AM21" s="636"/>
      <c r="AN21" s="636"/>
      <c r="AO21" s="637"/>
      <c r="AP21" s="649" t="s">
        <v>278</v>
      </c>
      <c r="AQ21" s="650"/>
      <c r="AR21" s="650"/>
      <c r="AS21" s="650"/>
      <c r="AT21" s="650"/>
      <c r="AU21" s="650"/>
      <c r="AV21" s="650"/>
      <c r="AW21" s="650"/>
      <c r="AX21" s="650"/>
      <c r="AY21" s="650"/>
      <c r="AZ21" s="650"/>
      <c r="BA21" s="650"/>
      <c r="BB21" s="650"/>
      <c r="BC21" s="650"/>
      <c r="BD21" s="650"/>
      <c r="BE21" s="650"/>
      <c r="BF21" s="651"/>
      <c r="BG21" s="630">
        <v>7250</v>
      </c>
      <c r="BH21" s="631"/>
      <c r="BI21" s="631"/>
      <c r="BJ21" s="631"/>
      <c r="BK21" s="631"/>
      <c r="BL21" s="631"/>
      <c r="BM21" s="631"/>
      <c r="BN21" s="632"/>
      <c r="BO21" s="633">
        <v>0.9</v>
      </c>
      <c r="BP21" s="633"/>
      <c r="BQ21" s="633"/>
      <c r="BR21" s="633"/>
      <c r="BS21" s="634" t="s">
        <v>127</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c r="B22" s="655" t="s">
        <v>279</v>
      </c>
      <c r="C22" s="656"/>
      <c r="D22" s="656"/>
      <c r="E22" s="656"/>
      <c r="F22" s="656"/>
      <c r="G22" s="656"/>
      <c r="H22" s="656"/>
      <c r="I22" s="656"/>
      <c r="J22" s="656"/>
      <c r="K22" s="656"/>
      <c r="L22" s="656"/>
      <c r="M22" s="656"/>
      <c r="N22" s="656"/>
      <c r="O22" s="656"/>
      <c r="P22" s="656"/>
      <c r="Q22" s="657"/>
      <c r="R22" s="630">
        <v>9740</v>
      </c>
      <c r="S22" s="631"/>
      <c r="T22" s="631"/>
      <c r="U22" s="631"/>
      <c r="V22" s="631"/>
      <c r="W22" s="631"/>
      <c r="X22" s="631"/>
      <c r="Y22" s="632"/>
      <c r="Z22" s="633">
        <v>0.2</v>
      </c>
      <c r="AA22" s="633"/>
      <c r="AB22" s="633"/>
      <c r="AC22" s="633"/>
      <c r="AD22" s="634">
        <v>9740</v>
      </c>
      <c r="AE22" s="634"/>
      <c r="AF22" s="634"/>
      <c r="AG22" s="634"/>
      <c r="AH22" s="634"/>
      <c r="AI22" s="634"/>
      <c r="AJ22" s="634"/>
      <c r="AK22" s="634"/>
      <c r="AL22" s="635">
        <v>0.30000001192092896</v>
      </c>
      <c r="AM22" s="636"/>
      <c r="AN22" s="636"/>
      <c r="AO22" s="637"/>
      <c r="AP22" s="649" t="s">
        <v>280</v>
      </c>
      <c r="AQ22" s="650"/>
      <c r="AR22" s="650"/>
      <c r="AS22" s="650"/>
      <c r="AT22" s="650"/>
      <c r="AU22" s="650"/>
      <c r="AV22" s="650"/>
      <c r="AW22" s="650"/>
      <c r="AX22" s="650"/>
      <c r="AY22" s="650"/>
      <c r="AZ22" s="650"/>
      <c r="BA22" s="650"/>
      <c r="BB22" s="650"/>
      <c r="BC22" s="650"/>
      <c r="BD22" s="650"/>
      <c r="BE22" s="650"/>
      <c r="BF22" s="651"/>
      <c r="BG22" s="630" t="s">
        <v>127</v>
      </c>
      <c r="BH22" s="631"/>
      <c r="BI22" s="631"/>
      <c r="BJ22" s="631"/>
      <c r="BK22" s="631"/>
      <c r="BL22" s="631"/>
      <c r="BM22" s="631"/>
      <c r="BN22" s="632"/>
      <c r="BO22" s="633" t="s">
        <v>127</v>
      </c>
      <c r="BP22" s="633"/>
      <c r="BQ22" s="633"/>
      <c r="BR22" s="633"/>
      <c r="BS22" s="634" t="s">
        <v>127</v>
      </c>
      <c r="BT22" s="634"/>
      <c r="BU22" s="634"/>
      <c r="BV22" s="634"/>
      <c r="BW22" s="634"/>
      <c r="BX22" s="634"/>
      <c r="BY22" s="634"/>
      <c r="BZ22" s="634"/>
      <c r="CA22" s="634"/>
      <c r="CB22" s="638"/>
      <c r="CD22" s="612" t="s">
        <v>281</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c r="B23" s="627" t="s">
        <v>282</v>
      </c>
      <c r="C23" s="628"/>
      <c r="D23" s="628"/>
      <c r="E23" s="628"/>
      <c r="F23" s="628"/>
      <c r="G23" s="628"/>
      <c r="H23" s="628"/>
      <c r="I23" s="628"/>
      <c r="J23" s="628"/>
      <c r="K23" s="628"/>
      <c r="L23" s="628"/>
      <c r="M23" s="628"/>
      <c r="N23" s="628"/>
      <c r="O23" s="628"/>
      <c r="P23" s="628"/>
      <c r="Q23" s="629"/>
      <c r="R23" s="630">
        <v>2284749</v>
      </c>
      <c r="S23" s="631"/>
      <c r="T23" s="631"/>
      <c r="U23" s="631"/>
      <c r="V23" s="631"/>
      <c r="W23" s="631"/>
      <c r="X23" s="631"/>
      <c r="Y23" s="632"/>
      <c r="Z23" s="633">
        <v>36.700000000000003</v>
      </c>
      <c r="AA23" s="633"/>
      <c r="AB23" s="633"/>
      <c r="AC23" s="633"/>
      <c r="AD23" s="634">
        <v>2039371</v>
      </c>
      <c r="AE23" s="634"/>
      <c r="AF23" s="634"/>
      <c r="AG23" s="634"/>
      <c r="AH23" s="634"/>
      <c r="AI23" s="634"/>
      <c r="AJ23" s="634"/>
      <c r="AK23" s="634"/>
      <c r="AL23" s="635">
        <v>64.5</v>
      </c>
      <c r="AM23" s="636"/>
      <c r="AN23" s="636"/>
      <c r="AO23" s="637"/>
      <c r="AP23" s="649" t="s">
        <v>283</v>
      </c>
      <c r="AQ23" s="650"/>
      <c r="AR23" s="650"/>
      <c r="AS23" s="650"/>
      <c r="AT23" s="650"/>
      <c r="AU23" s="650"/>
      <c r="AV23" s="650"/>
      <c r="AW23" s="650"/>
      <c r="AX23" s="650"/>
      <c r="AY23" s="650"/>
      <c r="AZ23" s="650"/>
      <c r="BA23" s="650"/>
      <c r="BB23" s="650"/>
      <c r="BC23" s="650"/>
      <c r="BD23" s="650"/>
      <c r="BE23" s="650"/>
      <c r="BF23" s="651"/>
      <c r="BG23" s="630" t="s">
        <v>127</v>
      </c>
      <c r="BH23" s="631"/>
      <c r="BI23" s="631"/>
      <c r="BJ23" s="631"/>
      <c r="BK23" s="631"/>
      <c r="BL23" s="631"/>
      <c r="BM23" s="631"/>
      <c r="BN23" s="632"/>
      <c r="BO23" s="633" t="s">
        <v>127</v>
      </c>
      <c r="BP23" s="633"/>
      <c r="BQ23" s="633"/>
      <c r="BR23" s="633"/>
      <c r="BS23" s="634" t="s">
        <v>127</v>
      </c>
      <c r="BT23" s="634"/>
      <c r="BU23" s="634"/>
      <c r="BV23" s="634"/>
      <c r="BW23" s="634"/>
      <c r="BX23" s="634"/>
      <c r="BY23" s="634"/>
      <c r="BZ23" s="634"/>
      <c r="CA23" s="634"/>
      <c r="CB23" s="638"/>
      <c r="CD23" s="612" t="s">
        <v>222</v>
      </c>
      <c r="CE23" s="613"/>
      <c r="CF23" s="613"/>
      <c r="CG23" s="613"/>
      <c r="CH23" s="613"/>
      <c r="CI23" s="613"/>
      <c r="CJ23" s="613"/>
      <c r="CK23" s="613"/>
      <c r="CL23" s="613"/>
      <c r="CM23" s="613"/>
      <c r="CN23" s="613"/>
      <c r="CO23" s="613"/>
      <c r="CP23" s="613"/>
      <c r="CQ23" s="614"/>
      <c r="CR23" s="612" t="s">
        <v>284</v>
      </c>
      <c r="CS23" s="613"/>
      <c r="CT23" s="613"/>
      <c r="CU23" s="613"/>
      <c r="CV23" s="613"/>
      <c r="CW23" s="613"/>
      <c r="CX23" s="613"/>
      <c r="CY23" s="614"/>
      <c r="CZ23" s="612" t="s">
        <v>285</v>
      </c>
      <c r="DA23" s="613"/>
      <c r="DB23" s="613"/>
      <c r="DC23" s="614"/>
      <c r="DD23" s="612" t="s">
        <v>286</v>
      </c>
      <c r="DE23" s="613"/>
      <c r="DF23" s="613"/>
      <c r="DG23" s="613"/>
      <c r="DH23" s="613"/>
      <c r="DI23" s="613"/>
      <c r="DJ23" s="613"/>
      <c r="DK23" s="614"/>
      <c r="DL23" s="664" t="s">
        <v>287</v>
      </c>
      <c r="DM23" s="665"/>
      <c r="DN23" s="665"/>
      <c r="DO23" s="665"/>
      <c r="DP23" s="665"/>
      <c r="DQ23" s="665"/>
      <c r="DR23" s="665"/>
      <c r="DS23" s="665"/>
      <c r="DT23" s="665"/>
      <c r="DU23" s="665"/>
      <c r="DV23" s="666"/>
      <c r="DW23" s="612" t="s">
        <v>288</v>
      </c>
      <c r="DX23" s="613"/>
      <c r="DY23" s="613"/>
      <c r="DZ23" s="613"/>
      <c r="EA23" s="613"/>
      <c r="EB23" s="613"/>
      <c r="EC23" s="614"/>
    </row>
    <row r="24" spans="2:133" ht="11.25" customHeight="1">
      <c r="B24" s="627" t="s">
        <v>289</v>
      </c>
      <c r="C24" s="628"/>
      <c r="D24" s="628"/>
      <c r="E24" s="628"/>
      <c r="F24" s="628"/>
      <c r="G24" s="628"/>
      <c r="H24" s="628"/>
      <c r="I24" s="628"/>
      <c r="J24" s="628"/>
      <c r="K24" s="628"/>
      <c r="L24" s="628"/>
      <c r="M24" s="628"/>
      <c r="N24" s="628"/>
      <c r="O24" s="628"/>
      <c r="P24" s="628"/>
      <c r="Q24" s="629"/>
      <c r="R24" s="630">
        <v>2039371</v>
      </c>
      <c r="S24" s="631"/>
      <c r="T24" s="631"/>
      <c r="U24" s="631"/>
      <c r="V24" s="631"/>
      <c r="W24" s="631"/>
      <c r="X24" s="631"/>
      <c r="Y24" s="632"/>
      <c r="Z24" s="633">
        <v>32.799999999999997</v>
      </c>
      <c r="AA24" s="633"/>
      <c r="AB24" s="633"/>
      <c r="AC24" s="633"/>
      <c r="AD24" s="634">
        <v>2039371</v>
      </c>
      <c r="AE24" s="634"/>
      <c r="AF24" s="634"/>
      <c r="AG24" s="634"/>
      <c r="AH24" s="634"/>
      <c r="AI24" s="634"/>
      <c r="AJ24" s="634"/>
      <c r="AK24" s="634"/>
      <c r="AL24" s="635">
        <v>64.5</v>
      </c>
      <c r="AM24" s="636"/>
      <c r="AN24" s="636"/>
      <c r="AO24" s="637"/>
      <c r="AP24" s="649" t="s">
        <v>290</v>
      </c>
      <c r="AQ24" s="650"/>
      <c r="AR24" s="650"/>
      <c r="AS24" s="650"/>
      <c r="AT24" s="650"/>
      <c r="AU24" s="650"/>
      <c r="AV24" s="650"/>
      <c r="AW24" s="650"/>
      <c r="AX24" s="650"/>
      <c r="AY24" s="650"/>
      <c r="AZ24" s="650"/>
      <c r="BA24" s="650"/>
      <c r="BB24" s="650"/>
      <c r="BC24" s="650"/>
      <c r="BD24" s="650"/>
      <c r="BE24" s="650"/>
      <c r="BF24" s="651"/>
      <c r="BG24" s="630" t="s">
        <v>127</v>
      </c>
      <c r="BH24" s="631"/>
      <c r="BI24" s="631"/>
      <c r="BJ24" s="631"/>
      <c r="BK24" s="631"/>
      <c r="BL24" s="631"/>
      <c r="BM24" s="631"/>
      <c r="BN24" s="632"/>
      <c r="BO24" s="633" t="s">
        <v>127</v>
      </c>
      <c r="BP24" s="633"/>
      <c r="BQ24" s="633"/>
      <c r="BR24" s="633"/>
      <c r="BS24" s="634" t="s">
        <v>127</v>
      </c>
      <c r="BT24" s="634"/>
      <c r="BU24" s="634"/>
      <c r="BV24" s="634"/>
      <c r="BW24" s="634"/>
      <c r="BX24" s="634"/>
      <c r="BY24" s="634"/>
      <c r="BZ24" s="634"/>
      <c r="CA24" s="634"/>
      <c r="CB24" s="638"/>
      <c r="CD24" s="641" t="s">
        <v>291</v>
      </c>
      <c r="CE24" s="642"/>
      <c r="CF24" s="642"/>
      <c r="CG24" s="642"/>
      <c r="CH24" s="642"/>
      <c r="CI24" s="642"/>
      <c r="CJ24" s="642"/>
      <c r="CK24" s="642"/>
      <c r="CL24" s="642"/>
      <c r="CM24" s="642"/>
      <c r="CN24" s="642"/>
      <c r="CO24" s="642"/>
      <c r="CP24" s="642"/>
      <c r="CQ24" s="643"/>
      <c r="CR24" s="619">
        <v>2252358</v>
      </c>
      <c r="CS24" s="620"/>
      <c r="CT24" s="620"/>
      <c r="CU24" s="620"/>
      <c r="CV24" s="620"/>
      <c r="CW24" s="620"/>
      <c r="CX24" s="620"/>
      <c r="CY24" s="621"/>
      <c r="CZ24" s="624">
        <v>37.299999999999997</v>
      </c>
      <c r="DA24" s="625"/>
      <c r="DB24" s="625"/>
      <c r="DC24" s="644"/>
      <c r="DD24" s="667">
        <v>1739792</v>
      </c>
      <c r="DE24" s="620"/>
      <c r="DF24" s="620"/>
      <c r="DG24" s="620"/>
      <c r="DH24" s="620"/>
      <c r="DI24" s="620"/>
      <c r="DJ24" s="620"/>
      <c r="DK24" s="621"/>
      <c r="DL24" s="667">
        <v>1655385</v>
      </c>
      <c r="DM24" s="620"/>
      <c r="DN24" s="620"/>
      <c r="DO24" s="620"/>
      <c r="DP24" s="620"/>
      <c r="DQ24" s="620"/>
      <c r="DR24" s="620"/>
      <c r="DS24" s="620"/>
      <c r="DT24" s="620"/>
      <c r="DU24" s="620"/>
      <c r="DV24" s="621"/>
      <c r="DW24" s="624">
        <v>50.9</v>
      </c>
      <c r="DX24" s="625"/>
      <c r="DY24" s="625"/>
      <c r="DZ24" s="625"/>
      <c r="EA24" s="625"/>
      <c r="EB24" s="625"/>
      <c r="EC24" s="626"/>
    </row>
    <row r="25" spans="2:133" ht="11.25" customHeight="1">
      <c r="B25" s="627" t="s">
        <v>292</v>
      </c>
      <c r="C25" s="628"/>
      <c r="D25" s="628"/>
      <c r="E25" s="628"/>
      <c r="F25" s="628"/>
      <c r="G25" s="628"/>
      <c r="H25" s="628"/>
      <c r="I25" s="628"/>
      <c r="J25" s="628"/>
      <c r="K25" s="628"/>
      <c r="L25" s="628"/>
      <c r="M25" s="628"/>
      <c r="N25" s="628"/>
      <c r="O25" s="628"/>
      <c r="P25" s="628"/>
      <c r="Q25" s="629"/>
      <c r="R25" s="630">
        <v>235935</v>
      </c>
      <c r="S25" s="631"/>
      <c r="T25" s="631"/>
      <c r="U25" s="631"/>
      <c r="V25" s="631"/>
      <c r="W25" s="631"/>
      <c r="X25" s="631"/>
      <c r="Y25" s="632"/>
      <c r="Z25" s="633">
        <v>3.8</v>
      </c>
      <c r="AA25" s="633"/>
      <c r="AB25" s="633"/>
      <c r="AC25" s="633"/>
      <c r="AD25" s="634" t="s">
        <v>127</v>
      </c>
      <c r="AE25" s="634"/>
      <c r="AF25" s="634"/>
      <c r="AG25" s="634"/>
      <c r="AH25" s="634"/>
      <c r="AI25" s="634"/>
      <c r="AJ25" s="634"/>
      <c r="AK25" s="634"/>
      <c r="AL25" s="635" t="s">
        <v>127</v>
      </c>
      <c r="AM25" s="636"/>
      <c r="AN25" s="636"/>
      <c r="AO25" s="637"/>
      <c r="AP25" s="649" t="s">
        <v>293</v>
      </c>
      <c r="AQ25" s="650"/>
      <c r="AR25" s="650"/>
      <c r="AS25" s="650"/>
      <c r="AT25" s="650"/>
      <c r="AU25" s="650"/>
      <c r="AV25" s="650"/>
      <c r="AW25" s="650"/>
      <c r="AX25" s="650"/>
      <c r="AY25" s="650"/>
      <c r="AZ25" s="650"/>
      <c r="BA25" s="650"/>
      <c r="BB25" s="650"/>
      <c r="BC25" s="650"/>
      <c r="BD25" s="650"/>
      <c r="BE25" s="650"/>
      <c r="BF25" s="651"/>
      <c r="BG25" s="630" t="s">
        <v>127</v>
      </c>
      <c r="BH25" s="631"/>
      <c r="BI25" s="631"/>
      <c r="BJ25" s="631"/>
      <c r="BK25" s="631"/>
      <c r="BL25" s="631"/>
      <c r="BM25" s="631"/>
      <c r="BN25" s="632"/>
      <c r="BO25" s="633" t="s">
        <v>127</v>
      </c>
      <c r="BP25" s="633"/>
      <c r="BQ25" s="633"/>
      <c r="BR25" s="633"/>
      <c r="BS25" s="634" t="s">
        <v>127</v>
      </c>
      <c r="BT25" s="634"/>
      <c r="BU25" s="634"/>
      <c r="BV25" s="634"/>
      <c r="BW25" s="634"/>
      <c r="BX25" s="634"/>
      <c r="BY25" s="634"/>
      <c r="BZ25" s="634"/>
      <c r="CA25" s="634"/>
      <c r="CB25" s="638"/>
      <c r="CD25" s="645" t="s">
        <v>294</v>
      </c>
      <c r="CE25" s="646"/>
      <c r="CF25" s="646"/>
      <c r="CG25" s="646"/>
      <c r="CH25" s="646"/>
      <c r="CI25" s="646"/>
      <c r="CJ25" s="646"/>
      <c r="CK25" s="646"/>
      <c r="CL25" s="646"/>
      <c r="CM25" s="646"/>
      <c r="CN25" s="646"/>
      <c r="CO25" s="646"/>
      <c r="CP25" s="646"/>
      <c r="CQ25" s="647"/>
      <c r="CR25" s="630">
        <v>1175847</v>
      </c>
      <c r="CS25" s="668"/>
      <c r="CT25" s="668"/>
      <c r="CU25" s="668"/>
      <c r="CV25" s="668"/>
      <c r="CW25" s="668"/>
      <c r="CX25" s="668"/>
      <c r="CY25" s="669"/>
      <c r="CZ25" s="635">
        <v>19.5</v>
      </c>
      <c r="DA25" s="670"/>
      <c r="DB25" s="670"/>
      <c r="DC25" s="673"/>
      <c r="DD25" s="639">
        <v>1095941</v>
      </c>
      <c r="DE25" s="668"/>
      <c r="DF25" s="668"/>
      <c r="DG25" s="668"/>
      <c r="DH25" s="668"/>
      <c r="DI25" s="668"/>
      <c r="DJ25" s="668"/>
      <c r="DK25" s="669"/>
      <c r="DL25" s="639">
        <v>1015459</v>
      </c>
      <c r="DM25" s="668"/>
      <c r="DN25" s="668"/>
      <c r="DO25" s="668"/>
      <c r="DP25" s="668"/>
      <c r="DQ25" s="668"/>
      <c r="DR25" s="668"/>
      <c r="DS25" s="668"/>
      <c r="DT25" s="668"/>
      <c r="DU25" s="668"/>
      <c r="DV25" s="669"/>
      <c r="DW25" s="635">
        <v>31.2</v>
      </c>
      <c r="DX25" s="670"/>
      <c r="DY25" s="670"/>
      <c r="DZ25" s="670"/>
      <c r="EA25" s="670"/>
      <c r="EB25" s="670"/>
      <c r="EC25" s="671"/>
    </row>
    <row r="26" spans="2:133" ht="11.25" customHeight="1">
      <c r="B26" s="627" t="s">
        <v>295</v>
      </c>
      <c r="C26" s="628"/>
      <c r="D26" s="628"/>
      <c r="E26" s="628"/>
      <c r="F26" s="628"/>
      <c r="G26" s="628"/>
      <c r="H26" s="628"/>
      <c r="I26" s="628"/>
      <c r="J26" s="628"/>
      <c r="K26" s="628"/>
      <c r="L26" s="628"/>
      <c r="M26" s="628"/>
      <c r="N26" s="628"/>
      <c r="O26" s="628"/>
      <c r="P26" s="628"/>
      <c r="Q26" s="629"/>
      <c r="R26" s="630">
        <v>9443</v>
      </c>
      <c r="S26" s="631"/>
      <c r="T26" s="631"/>
      <c r="U26" s="631"/>
      <c r="V26" s="631"/>
      <c r="W26" s="631"/>
      <c r="X26" s="631"/>
      <c r="Y26" s="632"/>
      <c r="Z26" s="633">
        <v>0.2</v>
      </c>
      <c r="AA26" s="633"/>
      <c r="AB26" s="633"/>
      <c r="AC26" s="633"/>
      <c r="AD26" s="634" t="s">
        <v>127</v>
      </c>
      <c r="AE26" s="634"/>
      <c r="AF26" s="634"/>
      <c r="AG26" s="634"/>
      <c r="AH26" s="634"/>
      <c r="AI26" s="634"/>
      <c r="AJ26" s="634"/>
      <c r="AK26" s="634"/>
      <c r="AL26" s="635" t="s">
        <v>127</v>
      </c>
      <c r="AM26" s="636"/>
      <c r="AN26" s="636"/>
      <c r="AO26" s="637"/>
      <c r="AP26" s="649" t="s">
        <v>296</v>
      </c>
      <c r="AQ26" s="672"/>
      <c r="AR26" s="672"/>
      <c r="AS26" s="672"/>
      <c r="AT26" s="672"/>
      <c r="AU26" s="672"/>
      <c r="AV26" s="672"/>
      <c r="AW26" s="672"/>
      <c r="AX26" s="672"/>
      <c r="AY26" s="672"/>
      <c r="AZ26" s="672"/>
      <c r="BA26" s="672"/>
      <c r="BB26" s="672"/>
      <c r="BC26" s="672"/>
      <c r="BD26" s="672"/>
      <c r="BE26" s="672"/>
      <c r="BF26" s="651"/>
      <c r="BG26" s="630" t="s">
        <v>127</v>
      </c>
      <c r="BH26" s="631"/>
      <c r="BI26" s="631"/>
      <c r="BJ26" s="631"/>
      <c r="BK26" s="631"/>
      <c r="BL26" s="631"/>
      <c r="BM26" s="631"/>
      <c r="BN26" s="632"/>
      <c r="BO26" s="633" t="s">
        <v>127</v>
      </c>
      <c r="BP26" s="633"/>
      <c r="BQ26" s="633"/>
      <c r="BR26" s="633"/>
      <c r="BS26" s="634" t="s">
        <v>127</v>
      </c>
      <c r="BT26" s="634"/>
      <c r="BU26" s="634"/>
      <c r="BV26" s="634"/>
      <c r="BW26" s="634"/>
      <c r="BX26" s="634"/>
      <c r="BY26" s="634"/>
      <c r="BZ26" s="634"/>
      <c r="CA26" s="634"/>
      <c r="CB26" s="638"/>
      <c r="CD26" s="645" t="s">
        <v>297</v>
      </c>
      <c r="CE26" s="646"/>
      <c r="CF26" s="646"/>
      <c r="CG26" s="646"/>
      <c r="CH26" s="646"/>
      <c r="CI26" s="646"/>
      <c r="CJ26" s="646"/>
      <c r="CK26" s="646"/>
      <c r="CL26" s="646"/>
      <c r="CM26" s="646"/>
      <c r="CN26" s="646"/>
      <c r="CO26" s="646"/>
      <c r="CP26" s="646"/>
      <c r="CQ26" s="647"/>
      <c r="CR26" s="630">
        <v>707363</v>
      </c>
      <c r="CS26" s="631"/>
      <c r="CT26" s="631"/>
      <c r="CU26" s="631"/>
      <c r="CV26" s="631"/>
      <c r="CW26" s="631"/>
      <c r="CX26" s="631"/>
      <c r="CY26" s="632"/>
      <c r="CZ26" s="635">
        <v>11.7</v>
      </c>
      <c r="DA26" s="670"/>
      <c r="DB26" s="670"/>
      <c r="DC26" s="673"/>
      <c r="DD26" s="639">
        <v>660380</v>
      </c>
      <c r="DE26" s="631"/>
      <c r="DF26" s="631"/>
      <c r="DG26" s="631"/>
      <c r="DH26" s="631"/>
      <c r="DI26" s="631"/>
      <c r="DJ26" s="631"/>
      <c r="DK26" s="632"/>
      <c r="DL26" s="639" t="s">
        <v>127</v>
      </c>
      <c r="DM26" s="631"/>
      <c r="DN26" s="631"/>
      <c r="DO26" s="631"/>
      <c r="DP26" s="631"/>
      <c r="DQ26" s="631"/>
      <c r="DR26" s="631"/>
      <c r="DS26" s="631"/>
      <c r="DT26" s="631"/>
      <c r="DU26" s="631"/>
      <c r="DV26" s="632"/>
      <c r="DW26" s="635" t="s">
        <v>127</v>
      </c>
      <c r="DX26" s="670"/>
      <c r="DY26" s="670"/>
      <c r="DZ26" s="670"/>
      <c r="EA26" s="670"/>
      <c r="EB26" s="670"/>
      <c r="EC26" s="671"/>
    </row>
    <row r="27" spans="2:133" ht="11.25" customHeight="1">
      <c r="B27" s="627" t="s">
        <v>298</v>
      </c>
      <c r="C27" s="628"/>
      <c r="D27" s="628"/>
      <c r="E27" s="628"/>
      <c r="F27" s="628"/>
      <c r="G27" s="628"/>
      <c r="H27" s="628"/>
      <c r="I27" s="628"/>
      <c r="J27" s="628"/>
      <c r="K27" s="628"/>
      <c r="L27" s="628"/>
      <c r="M27" s="628"/>
      <c r="N27" s="628"/>
      <c r="O27" s="628"/>
      <c r="P27" s="628"/>
      <c r="Q27" s="629"/>
      <c r="R27" s="630">
        <v>3394216</v>
      </c>
      <c r="S27" s="631"/>
      <c r="T27" s="631"/>
      <c r="U27" s="631"/>
      <c r="V27" s="631"/>
      <c r="W27" s="631"/>
      <c r="X27" s="631"/>
      <c r="Y27" s="632"/>
      <c r="Z27" s="633">
        <v>54.5</v>
      </c>
      <c r="AA27" s="633"/>
      <c r="AB27" s="633"/>
      <c r="AC27" s="633"/>
      <c r="AD27" s="634">
        <v>3148838</v>
      </c>
      <c r="AE27" s="634"/>
      <c r="AF27" s="634"/>
      <c r="AG27" s="634"/>
      <c r="AH27" s="634"/>
      <c r="AI27" s="634"/>
      <c r="AJ27" s="634"/>
      <c r="AK27" s="634"/>
      <c r="AL27" s="635">
        <v>99.5</v>
      </c>
      <c r="AM27" s="636"/>
      <c r="AN27" s="636"/>
      <c r="AO27" s="637"/>
      <c r="AP27" s="627" t="s">
        <v>299</v>
      </c>
      <c r="AQ27" s="628"/>
      <c r="AR27" s="628"/>
      <c r="AS27" s="628"/>
      <c r="AT27" s="628"/>
      <c r="AU27" s="628"/>
      <c r="AV27" s="628"/>
      <c r="AW27" s="628"/>
      <c r="AX27" s="628"/>
      <c r="AY27" s="628"/>
      <c r="AZ27" s="628"/>
      <c r="BA27" s="628"/>
      <c r="BB27" s="628"/>
      <c r="BC27" s="628"/>
      <c r="BD27" s="628"/>
      <c r="BE27" s="628"/>
      <c r="BF27" s="629"/>
      <c r="BG27" s="630">
        <v>828219</v>
      </c>
      <c r="BH27" s="631"/>
      <c r="BI27" s="631"/>
      <c r="BJ27" s="631"/>
      <c r="BK27" s="631"/>
      <c r="BL27" s="631"/>
      <c r="BM27" s="631"/>
      <c r="BN27" s="632"/>
      <c r="BO27" s="633">
        <v>100</v>
      </c>
      <c r="BP27" s="633"/>
      <c r="BQ27" s="633"/>
      <c r="BR27" s="633"/>
      <c r="BS27" s="634" t="s">
        <v>127</v>
      </c>
      <c r="BT27" s="634"/>
      <c r="BU27" s="634"/>
      <c r="BV27" s="634"/>
      <c r="BW27" s="634"/>
      <c r="BX27" s="634"/>
      <c r="BY27" s="634"/>
      <c r="BZ27" s="634"/>
      <c r="CA27" s="634"/>
      <c r="CB27" s="638"/>
      <c r="CD27" s="645" t="s">
        <v>300</v>
      </c>
      <c r="CE27" s="646"/>
      <c r="CF27" s="646"/>
      <c r="CG27" s="646"/>
      <c r="CH27" s="646"/>
      <c r="CI27" s="646"/>
      <c r="CJ27" s="646"/>
      <c r="CK27" s="646"/>
      <c r="CL27" s="646"/>
      <c r="CM27" s="646"/>
      <c r="CN27" s="646"/>
      <c r="CO27" s="646"/>
      <c r="CP27" s="646"/>
      <c r="CQ27" s="647"/>
      <c r="CR27" s="630">
        <v>607969</v>
      </c>
      <c r="CS27" s="668"/>
      <c r="CT27" s="668"/>
      <c r="CU27" s="668"/>
      <c r="CV27" s="668"/>
      <c r="CW27" s="668"/>
      <c r="CX27" s="668"/>
      <c r="CY27" s="669"/>
      <c r="CZ27" s="635">
        <v>10.1</v>
      </c>
      <c r="DA27" s="670"/>
      <c r="DB27" s="670"/>
      <c r="DC27" s="673"/>
      <c r="DD27" s="639">
        <v>187337</v>
      </c>
      <c r="DE27" s="668"/>
      <c r="DF27" s="668"/>
      <c r="DG27" s="668"/>
      <c r="DH27" s="668"/>
      <c r="DI27" s="668"/>
      <c r="DJ27" s="668"/>
      <c r="DK27" s="669"/>
      <c r="DL27" s="639">
        <v>183412</v>
      </c>
      <c r="DM27" s="668"/>
      <c r="DN27" s="668"/>
      <c r="DO27" s="668"/>
      <c r="DP27" s="668"/>
      <c r="DQ27" s="668"/>
      <c r="DR27" s="668"/>
      <c r="DS27" s="668"/>
      <c r="DT27" s="668"/>
      <c r="DU27" s="668"/>
      <c r="DV27" s="669"/>
      <c r="DW27" s="635">
        <v>5.6</v>
      </c>
      <c r="DX27" s="670"/>
      <c r="DY27" s="670"/>
      <c r="DZ27" s="670"/>
      <c r="EA27" s="670"/>
      <c r="EB27" s="670"/>
      <c r="EC27" s="671"/>
    </row>
    <row r="28" spans="2:133" ht="11.25" customHeight="1">
      <c r="B28" s="627" t="s">
        <v>301</v>
      </c>
      <c r="C28" s="628"/>
      <c r="D28" s="628"/>
      <c r="E28" s="628"/>
      <c r="F28" s="628"/>
      <c r="G28" s="628"/>
      <c r="H28" s="628"/>
      <c r="I28" s="628"/>
      <c r="J28" s="628"/>
      <c r="K28" s="628"/>
      <c r="L28" s="628"/>
      <c r="M28" s="628"/>
      <c r="N28" s="628"/>
      <c r="O28" s="628"/>
      <c r="P28" s="628"/>
      <c r="Q28" s="629"/>
      <c r="R28" s="630">
        <v>1337</v>
      </c>
      <c r="S28" s="631"/>
      <c r="T28" s="631"/>
      <c r="U28" s="631"/>
      <c r="V28" s="631"/>
      <c r="W28" s="631"/>
      <c r="X28" s="631"/>
      <c r="Y28" s="632"/>
      <c r="Z28" s="633">
        <v>0</v>
      </c>
      <c r="AA28" s="633"/>
      <c r="AB28" s="633"/>
      <c r="AC28" s="633"/>
      <c r="AD28" s="634">
        <v>1337</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302</v>
      </c>
      <c r="CE28" s="646"/>
      <c r="CF28" s="646"/>
      <c r="CG28" s="646"/>
      <c r="CH28" s="646"/>
      <c r="CI28" s="646"/>
      <c r="CJ28" s="646"/>
      <c r="CK28" s="646"/>
      <c r="CL28" s="646"/>
      <c r="CM28" s="646"/>
      <c r="CN28" s="646"/>
      <c r="CO28" s="646"/>
      <c r="CP28" s="646"/>
      <c r="CQ28" s="647"/>
      <c r="CR28" s="630">
        <v>468542</v>
      </c>
      <c r="CS28" s="631"/>
      <c r="CT28" s="631"/>
      <c r="CU28" s="631"/>
      <c r="CV28" s="631"/>
      <c r="CW28" s="631"/>
      <c r="CX28" s="631"/>
      <c r="CY28" s="632"/>
      <c r="CZ28" s="635">
        <v>7.8</v>
      </c>
      <c r="DA28" s="670"/>
      <c r="DB28" s="670"/>
      <c r="DC28" s="673"/>
      <c r="DD28" s="639">
        <v>456514</v>
      </c>
      <c r="DE28" s="631"/>
      <c r="DF28" s="631"/>
      <c r="DG28" s="631"/>
      <c r="DH28" s="631"/>
      <c r="DI28" s="631"/>
      <c r="DJ28" s="631"/>
      <c r="DK28" s="632"/>
      <c r="DL28" s="639">
        <v>456514</v>
      </c>
      <c r="DM28" s="631"/>
      <c r="DN28" s="631"/>
      <c r="DO28" s="631"/>
      <c r="DP28" s="631"/>
      <c r="DQ28" s="631"/>
      <c r="DR28" s="631"/>
      <c r="DS28" s="631"/>
      <c r="DT28" s="631"/>
      <c r="DU28" s="631"/>
      <c r="DV28" s="632"/>
      <c r="DW28" s="635">
        <v>14</v>
      </c>
      <c r="DX28" s="670"/>
      <c r="DY28" s="670"/>
      <c r="DZ28" s="670"/>
      <c r="EA28" s="670"/>
      <c r="EB28" s="670"/>
      <c r="EC28" s="671"/>
    </row>
    <row r="29" spans="2:133" ht="11.25" customHeight="1">
      <c r="B29" s="627" t="s">
        <v>303</v>
      </c>
      <c r="C29" s="628"/>
      <c r="D29" s="628"/>
      <c r="E29" s="628"/>
      <c r="F29" s="628"/>
      <c r="G29" s="628"/>
      <c r="H29" s="628"/>
      <c r="I29" s="628"/>
      <c r="J29" s="628"/>
      <c r="K29" s="628"/>
      <c r="L29" s="628"/>
      <c r="M29" s="628"/>
      <c r="N29" s="628"/>
      <c r="O29" s="628"/>
      <c r="P29" s="628"/>
      <c r="Q29" s="629"/>
      <c r="R29" s="630">
        <v>24350</v>
      </c>
      <c r="S29" s="631"/>
      <c r="T29" s="631"/>
      <c r="U29" s="631"/>
      <c r="V29" s="631"/>
      <c r="W29" s="631"/>
      <c r="X29" s="631"/>
      <c r="Y29" s="632"/>
      <c r="Z29" s="633">
        <v>0.4</v>
      </c>
      <c r="AA29" s="633"/>
      <c r="AB29" s="633"/>
      <c r="AC29" s="633"/>
      <c r="AD29" s="634" t="s">
        <v>127</v>
      </c>
      <c r="AE29" s="634"/>
      <c r="AF29" s="634"/>
      <c r="AG29" s="634"/>
      <c r="AH29" s="634"/>
      <c r="AI29" s="634"/>
      <c r="AJ29" s="634"/>
      <c r="AK29" s="634"/>
      <c r="AL29" s="635" t="s">
        <v>127</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304</v>
      </c>
      <c r="CE29" s="680"/>
      <c r="CF29" s="645" t="s">
        <v>70</v>
      </c>
      <c r="CG29" s="646"/>
      <c r="CH29" s="646"/>
      <c r="CI29" s="646"/>
      <c r="CJ29" s="646"/>
      <c r="CK29" s="646"/>
      <c r="CL29" s="646"/>
      <c r="CM29" s="646"/>
      <c r="CN29" s="646"/>
      <c r="CO29" s="646"/>
      <c r="CP29" s="646"/>
      <c r="CQ29" s="647"/>
      <c r="CR29" s="630">
        <v>468393</v>
      </c>
      <c r="CS29" s="668"/>
      <c r="CT29" s="668"/>
      <c r="CU29" s="668"/>
      <c r="CV29" s="668"/>
      <c r="CW29" s="668"/>
      <c r="CX29" s="668"/>
      <c r="CY29" s="669"/>
      <c r="CZ29" s="635">
        <v>7.8</v>
      </c>
      <c r="DA29" s="670"/>
      <c r="DB29" s="670"/>
      <c r="DC29" s="673"/>
      <c r="DD29" s="639">
        <v>456365</v>
      </c>
      <c r="DE29" s="668"/>
      <c r="DF29" s="668"/>
      <c r="DG29" s="668"/>
      <c r="DH29" s="668"/>
      <c r="DI29" s="668"/>
      <c r="DJ29" s="668"/>
      <c r="DK29" s="669"/>
      <c r="DL29" s="639">
        <v>456365</v>
      </c>
      <c r="DM29" s="668"/>
      <c r="DN29" s="668"/>
      <c r="DO29" s="668"/>
      <c r="DP29" s="668"/>
      <c r="DQ29" s="668"/>
      <c r="DR29" s="668"/>
      <c r="DS29" s="668"/>
      <c r="DT29" s="668"/>
      <c r="DU29" s="668"/>
      <c r="DV29" s="669"/>
      <c r="DW29" s="635">
        <v>14</v>
      </c>
      <c r="DX29" s="670"/>
      <c r="DY29" s="670"/>
      <c r="DZ29" s="670"/>
      <c r="EA29" s="670"/>
      <c r="EB29" s="670"/>
      <c r="EC29" s="671"/>
    </row>
    <row r="30" spans="2:133" ht="11.25" customHeight="1">
      <c r="B30" s="627" t="s">
        <v>305</v>
      </c>
      <c r="C30" s="628"/>
      <c r="D30" s="628"/>
      <c r="E30" s="628"/>
      <c r="F30" s="628"/>
      <c r="G30" s="628"/>
      <c r="H30" s="628"/>
      <c r="I30" s="628"/>
      <c r="J30" s="628"/>
      <c r="K30" s="628"/>
      <c r="L30" s="628"/>
      <c r="M30" s="628"/>
      <c r="N30" s="628"/>
      <c r="O30" s="628"/>
      <c r="P30" s="628"/>
      <c r="Q30" s="629"/>
      <c r="R30" s="630">
        <v>71919</v>
      </c>
      <c r="S30" s="631"/>
      <c r="T30" s="631"/>
      <c r="U30" s="631"/>
      <c r="V30" s="631"/>
      <c r="W30" s="631"/>
      <c r="X30" s="631"/>
      <c r="Y30" s="632"/>
      <c r="Z30" s="633">
        <v>1.2</v>
      </c>
      <c r="AA30" s="633"/>
      <c r="AB30" s="633"/>
      <c r="AC30" s="633"/>
      <c r="AD30" s="634">
        <v>1563</v>
      </c>
      <c r="AE30" s="634"/>
      <c r="AF30" s="634"/>
      <c r="AG30" s="634"/>
      <c r="AH30" s="634"/>
      <c r="AI30" s="634"/>
      <c r="AJ30" s="634"/>
      <c r="AK30" s="634"/>
      <c r="AL30" s="635">
        <v>0</v>
      </c>
      <c r="AM30" s="636"/>
      <c r="AN30" s="636"/>
      <c r="AO30" s="637"/>
      <c r="AP30" s="609" t="s">
        <v>222</v>
      </c>
      <c r="AQ30" s="610"/>
      <c r="AR30" s="610"/>
      <c r="AS30" s="610"/>
      <c r="AT30" s="610"/>
      <c r="AU30" s="610"/>
      <c r="AV30" s="610"/>
      <c r="AW30" s="610"/>
      <c r="AX30" s="610"/>
      <c r="AY30" s="610"/>
      <c r="AZ30" s="610"/>
      <c r="BA30" s="610"/>
      <c r="BB30" s="610"/>
      <c r="BC30" s="610"/>
      <c r="BD30" s="610"/>
      <c r="BE30" s="610"/>
      <c r="BF30" s="611"/>
      <c r="BG30" s="609" t="s">
        <v>306</v>
      </c>
      <c r="BH30" s="677"/>
      <c r="BI30" s="677"/>
      <c r="BJ30" s="677"/>
      <c r="BK30" s="677"/>
      <c r="BL30" s="677"/>
      <c r="BM30" s="677"/>
      <c r="BN30" s="677"/>
      <c r="BO30" s="677"/>
      <c r="BP30" s="677"/>
      <c r="BQ30" s="678"/>
      <c r="BR30" s="609" t="s">
        <v>307</v>
      </c>
      <c r="BS30" s="677"/>
      <c r="BT30" s="677"/>
      <c r="BU30" s="677"/>
      <c r="BV30" s="677"/>
      <c r="BW30" s="677"/>
      <c r="BX30" s="677"/>
      <c r="BY30" s="677"/>
      <c r="BZ30" s="677"/>
      <c r="CA30" s="677"/>
      <c r="CB30" s="678"/>
      <c r="CD30" s="681"/>
      <c r="CE30" s="682"/>
      <c r="CF30" s="645" t="s">
        <v>308</v>
      </c>
      <c r="CG30" s="646"/>
      <c r="CH30" s="646"/>
      <c r="CI30" s="646"/>
      <c r="CJ30" s="646"/>
      <c r="CK30" s="646"/>
      <c r="CL30" s="646"/>
      <c r="CM30" s="646"/>
      <c r="CN30" s="646"/>
      <c r="CO30" s="646"/>
      <c r="CP30" s="646"/>
      <c r="CQ30" s="647"/>
      <c r="CR30" s="630">
        <v>443741</v>
      </c>
      <c r="CS30" s="631"/>
      <c r="CT30" s="631"/>
      <c r="CU30" s="631"/>
      <c r="CV30" s="631"/>
      <c r="CW30" s="631"/>
      <c r="CX30" s="631"/>
      <c r="CY30" s="632"/>
      <c r="CZ30" s="635">
        <v>7.3</v>
      </c>
      <c r="DA30" s="670"/>
      <c r="DB30" s="670"/>
      <c r="DC30" s="673"/>
      <c r="DD30" s="639">
        <v>431713</v>
      </c>
      <c r="DE30" s="631"/>
      <c r="DF30" s="631"/>
      <c r="DG30" s="631"/>
      <c r="DH30" s="631"/>
      <c r="DI30" s="631"/>
      <c r="DJ30" s="631"/>
      <c r="DK30" s="632"/>
      <c r="DL30" s="639">
        <v>431713</v>
      </c>
      <c r="DM30" s="631"/>
      <c r="DN30" s="631"/>
      <c r="DO30" s="631"/>
      <c r="DP30" s="631"/>
      <c r="DQ30" s="631"/>
      <c r="DR30" s="631"/>
      <c r="DS30" s="631"/>
      <c r="DT30" s="631"/>
      <c r="DU30" s="631"/>
      <c r="DV30" s="632"/>
      <c r="DW30" s="635">
        <v>13.3</v>
      </c>
      <c r="DX30" s="670"/>
      <c r="DY30" s="670"/>
      <c r="DZ30" s="670"/>
      <c r="EA30" s="670"/>
      <c r="EB30" s="670"/>
      <c r="EC30" s="671"/>
    </row>
    <row r="31" spans="2:133" ht="11.25" customHeight="1">
      <c r="B31" s="627" t="s">
        <v>309</v>
      </c>
      <c r="C31" s="628"/>
      <c r="D31" s="628"/>
      <c r="E31" s="628"/>
      <c r="F31" s="628"/>
      <c r="G31" s="628"/>
      <c r="H31" s="628"/>
      <c r="I31" s="628"/>
      <c r="J31" s="628"/>
      <c r="K31" s="628"/>
      <c r="L31" s="628"/>
      <c r="M31" s="628"/>
      <c r="N31" s="628"/>
      <c r="O31" s="628"/>
      <c r="P31" s="628"/>
      <c r="Q31" s="629"/>
      <c r="R31" s="630">
        <v>3960</v>
      </c>
      <c r="S31" s="631"/>
      <c r="T31" s="631"/>
      <c r="U31" s="631"/>
      <c r="V31" s="631"/>
      <c r="W31" s="631"/>
      <c r="X31" s="631"/>
      <c r="Y31" s="632"/>
      <c r="Z31" s="633">
        <v>0.1</v>
      </c>
      <c r="AA31" s="633"/>
      <c r="AB31" s="633"/>
      <c r="AC31" s="633"/>
      <c r="AD31" s="634" t="s">
        <v>127</v>
      </c>
      <c r="AE31" s="634"/>
      <c r="AF31" s="634"/>
      <c r="AG31" s="634"/>
      <c r="AH31" s="634"/>
      <c r="AI31" s="634"/>
      <c r="AJ31" s="634"/>
      <c r="AK31" s="634"/>
      <c r="AL31" s="635" t="s">
        <v>127</v>
      </c>
      <c r="AM31" s="636"/>
      <c r="AN31" s="636"/>
      <c r="AO31" s="637"/>
      <c r="AP31" s="685" t="s">
        <v>310</v>
      </c>
      <c r="AQ31" s="686"/>
      <c r="AR31" s="686"/>
      <c r="AS31" s="686"/>
      <c r="AT31" s="691" t="s">
        <v>311</v>
      </c>
      <c r="AU31" s="367"/>
      <c r="AV31" s="367"/>
      <c r="AW31" s="367"/>
      <c r="AX31" s="616" t="s">
        <v>187</v>
      </c>
      <c r="AY31" s="617"/>
      <c r="AZ31" s="617"/>
      <c r="BA31" s="617"/>
      <c r="BB31" s="617"/>
      <c r="BC31" s="617"/>
      <c r="BD31" s="617"/>
      <c r="BE31" s="617"/>
      <c r="BF31" s="618"/>
      <c r="BG31" s="694">
        <v>99.6</v>
      </c>
      <c r="BH31" s="695"/>
      <c r="BI31" s="695"/>
      <c r="BJ31" s="695"/>
      <c r="BK31" s="695"/>
      <c r="BL31" s="695"/>
      <c r="BM31" s="625">
        <v>99.1</v>
      </c>
      <c r="BN31" s="695"/>
      <c r="BO31" s="695"/>
      <c r="BP31" s="695"/>
      <c r="BQ31" s="696"/>
      <c r="BR31" s="694">
        <v>98.8</v>
      </c>
      <c r="BS31" s="695"/>
      <c r="BT31" s="695"/>
      <c r="BU31" s="695"/>
      <c r="BV31" s="695"/>
      <c r="BW31" s="695"/>
      <c r="BX31" s="625">
        <v>98.1</v>
      </c>
      <c r="BY31" s="695"/>
      <c r="BZ31" s="695"/>
      <c r="CA31" s="695"/>
      <c r="CB31" s="696"/>
      <c r="CD31" s="681"/>
      <c r="CE31" s="682"/>
      <c r="CF31" s="645" t="s">
        <v>312</v>
      </c>
      <c r="CG31" s="646"/>
      <c r="CH31" s="646"/>
      <c r="CI31" s="646"/>
      <c r="CJ31" s="646"/>
      <c r="CK31" s="646"/>
      <c r="CL31" s="646"/>
      <c r="CM31" s="646"/>
      <c r="CN31" s="646"/>
      <c r="CO31" s="646"/>
      <c r="CP31" s="646"/>
      <c r="CQ31" s="647"/>
      <c r="CR31" s="630">
        <v>24652</v>
      </c>
      <c r="CS31" s="668"/>
      <c r="CT31" s="668"/>
      <c r="CU31" s="668"/>
      <c r="CV31" s="668"/>
      <c r="CW31" s="668"/>
      <c r="CX31" s="668"/>
      <c r="CY31" s="669"/>
      <c r="CZ31" s="635">
        <v>0.4</v>
      </c>
      <c r="DA31" s="670"/>
      <c r="DB31" s="670"/>
      <c r="DC31" s="673"/>
      <c r="DD31" s="639">
        <v>24652</v>
      </c>
      <c r="DE31" s="668"/>
      <c r="DF31" s="668"/>
      <c r="DG31" s="668"/>
      <c r="DH31" s="668"/>
      <c r="DI31" s="668"/>
      <c r="DJ31" s="668"/>
      <c r="DK31" s="669"/>
      <c r="DL31" s="639">
        <v>24652</v>
      </c>
      <c r="DM31" s="668"/>
      <c r="DN31" s="668"/>
      <c r="DO31" s="668"/>
      <c r="DP31" s="668"/>
      <c r="DQ31" s="668"/>
      <c r="DR31" s="668"/>
      <c r="DS31" s="668"/>
      <c r="DT31" s="668"/>
      <c r="DU31" s="668"/>
      <c r="DV31" s="669"/>
      <c r="DW31" s="635">
        <v>0.8</v>
      </c>
      <c r="DX31" s="670"/>
      <c r="DY31" s="670"/>
      <c r="DZ31" s="670"/>
      <c r="EA31" s="670"/>
      <c r="EB31" s="670"/>
      <c r="EC31" s="671"/>
    </row>
    <row r="32" spans="2:133" ht="11.25" customHeight="1">
      <c r="B32" s="627" t="s">
        <v>313</v>
      </c>
      <c r="C32" s="628"/>
      <c r="D32" s="628"/>
      <c r="E32" s="628"/>
      <c r="F32" s="628"/>
      <c r="G32" s="628"/>
      <c r="H32" s="628"/>
      <c r="I32" s="628"/>
      <c r="J32" s="628"/>
      <c r="K32" s="628"/>
      <c r="L32" s="628"/>
      <c r="M32" s="628"/>
      <c r="N32" s="628"/>
      <c r="O32" s="628"/>
      <c r="P32" s="628"/>
      <c r="Q32" s="629"/>
      <c r="R32" s="630">
        <v>815419</v>
      </c>
      <c r="S32" s="631"/>
      <c r="T32" s="631"/>
      <c r="U32" s="631"/>
      <c r="V32" s="631"/>
      <c r="W32" s="631"/>
      <c r="X32" s="631"/>
      <c r="Y32" s="632"/>
      <c r="Z32" s="633">
        <v>13.1</v>
      </c>
      <c r="AA32" s="633"/>
      <c r="AB32" s="633"/>
      <c r="AC32" s="633"/>
      <c r="AD32" s="634" t="s">
        <v>127</v>
      </c>
      <c r="AE32" s="634"/>
      <c r="AF32" s="634"/>
      <c r="AG32" s="634"/>
      <c r="AH32" s="634"/>
      <c r="AI32" s="634"/>
      <c r="AJ32" s="634"/>
      <c r="AK32" s="634"/>
      <c r="AL32" s="635" t="s">
        <v>127</v>
      </c>
      <c r="AM32" s="636"/>
      <c r="AN32" s="636"/>
      <c r="AO32" s="637"/>
      <c r="AP32" s="687"/>
      <c r="AQ32" s="688"/>
      <c r="AR32" s="688"/>
      <c r="AS32" s="688"/>
      <c r="AT32" s="692"/>
      <c r="AU32" s="363" t="s">
        <v>314</v>
      </c>
      <c r="AV32" s="363"/>
      <c r="AW32" s="363"/>
      <c r="AX32" s="627" t="s">
        <v>315</v>
      </c>
      <c r="AY32" s="628"/>
      <c r="AZ32" s="628"/>
      <c r="BA32" s="628"/>
      <c r="BB32" s="628"/>
      <c r="BC32" s="628"/>
      <c r="BD32" s="628"/>
      <c r="BE32" s="628"/>
      <c r="BF32" s="629"/>
      <c r="BG32" s="697">
        <v>99.6</v>
      </c>
      <c r="BH32" s="668"/>
      <c r="BI32" s="668"/>
      <c r="BJ32" s="668"/>
      <c r="BK32" s="668"/>
      <c r="BL32" s="668"/>
      <c r="BM32" s="636">
        <v>99</v>
      </c>
      <c r="BN32" s="698"/>
      <c r="BO32" s="698"/>
      <c r="BP32" s="698"/>
      <c r="BQ32" s="699"/>
      <c r="BR32" s="697">
        <v>99.3</v>
      </c>
      <c r="BS32" s="668"/>
      <c r="BT32" s="668"/>
      <c r="BU32" s="668"/>
      <c r="BV32" s="668"/>
      <c r="BW32" s="668"/>
      <c r="BX32" s="636">
        <v>98.5</v>
      </c>
      <c r="BY32" s="698"/>
      <c r="BZ32" s="698"/>
      <c r="CA32" s="698"/>
      <c r="CB32" s="699"/>
      <c r="CD32" s="683"/>
      <c r="CE32" s="684"/>
      <c r="CF32" s="645" t="s">
        <v>316</v>
      </c>
      <c r="CG32" s="646"/>
      <c r="CH32" s="646"/>
      <c r="CI32" s="646"/>
      <c r="CJ32" s="646"/>
      <c r="CK32" s="646"/>
      <c r="CL32" s="646"/>
      <c r="CM32" s="646"/>
      <c r="CN32" s="646"/>
      <c r="CO32" s="646"/>
      <c r="CP32" s="646"/>
      <c r="CQ32" s="647"/>
      <c r="CR32" s="630">
        <v>149</v>
      </c>
      <c r="CS32" s="631"/>
      <c r="CT32" s="631"/>
      <c r="CU32" s="631"/>
      <c r="CV32" s="631"/>
      <c r="CW32" s="631"/>
      <c r="CX32" s="631"/>
      <c r="CY32" s="632"/>
      <c r="CZ32" s="635">
        <v>0</v>
      </c>
      <c r="DA32" s="670"/>
      <c r="DB32" s="670"/>
      <c r="DC32" s="673"/>
      <c r="DD32" s="639">
        <v>149</v>
      </c>
      <c r="DE32" s="631"/>
      <c r="DF32" s="631"/>
      <c r="DG32" s="631"/>
      <c r="DH32" s="631"/>
      <c r="DI32" s="631"/>
      <c r="DJ32" s="631"/>
      <c r="DK32" s="632"/>
      <c r="DL32" s="639">
        <v>149</v>
      </c>
      <c r="DM32" s="631"/>
      <c r="DN32" s="631"/>
      <c r="DO32" s="631"/>
      <c r="DP32" s="631"/>
      <c r="DQ32" s="631"/>
      <c r="DR32" s="631"/>
      <c r="DS32" s="631"/>
      <c r="DT32" s="631"/>
      <c r="DU32" s="631"/>
      <c r="DV32" s="632"/>
      <c r="DW32" s="635">
        <v>0</v>
      </c>
      <c r="DX32" s="670"/>
      <c r="DY32" s="670"/>
      <c r="DZ32" s="670"/>
      <c r="EA32" s="670"/>
      <c r="EB32" s="670"/>
      <c r="EC32" s="671"/>
    </row>
    <row r="33" spans="2:133" ht="11.25" customHeight="1">
      <c r="B33" s="655" t="s">
        <v>317</v>
      </c>
      <c r="C33" s="656"/>
      <c r="D33" s="656"/>
      <c r="E33" s="656"/>
      <c r="F33" s="656"/>
      <c r="G33" s="656"/>
      <c r="H33" s="656"/>
      <c r="I33" s="656"/>
      <c r="J33" s="656"/>
      <c r="K33" s="656"/>
      <c r="L33" s="656"/>
      <c r="M33" s="656"/>
      <c r="N33" s="656"/>
      <c r="O33" s="656"/>
      <c r="P33" s="656"/>
      <c r="Q33" s="657"/>
      <c r="R33" s="630" t="s">
        <v>127</v>
      </c>
      <c r="S33" s="631"/>
      <c r="T33" s="631"/>
      <c r="U33" s="631"/>
      <c r="V33" s="631"/>
      <c r="W33" s="631"/>
      <c r="X33" s="631"/>
      <c r="Y33" s="632"/>
      <c r="Z33" s="633" t="s">
        <v>127</v>
      </c>
      <c r="AA33" s="633"/>
      <c r="AB33" s="633"/>
      <c r="AC33" s="633"/>
      <c r="AD33" s="634" t="s">
        <v>127</v>
      </c>
      <c r="AE33" s="634"/>
      <c r="AF33" s="634"/>
      <c r="AG33" s="634"/>
      <c r="AH33" s="634"/>
      <c r="AI33" s="634"/>
      <c r="AJ33" s="634"/>
      <c r="AK33" s="634"/>
      <c r="AL33" s="635" t="s">
        <v>127</v>
      </c>
      <c r="AM33" s="636"/>
      <c r="AN33" s="636"/>
      <c r="AO33" s="637"/>
      <c r="AP33" s="689"/>
      <c r="AQ33" s="690"/>
      <c r="AR33" s="690"/>
      <c r="AS33" s="690"/>
      <c r="AT33" s="693"/>
      <c r="AU33" s="361"/>
      <c r="AV33" s="361"/>
      <c r="AW33" s="361"/>
      <c r="AX33" s="674" t="s">
        <v>318</v>
      </c>
      <c r="AY33" s="675"/>
      <c r="AZ33" s="675"/>
      <c r="BA33" s="675"/>
      <c r="BB33" s="675"/>
      <c r="BC33" s="675"/>
      <c r="BD33" s="675"/>
      <c r="BE33" s="675"/>
      <c r="BF33" s="676"/>
      <c r="BG33" s="700">
        <v>99.6</v>
      </c>
      <c r="BH33" s="701"/>
      <c r="BI33" s="701"/>
      <c r="BJ33" s="701"/>
      <c r="BK33" s="701"/>
      <c r="BL33" s="701"/>
      <c r="BM33" s="702">
        <v>99</v>
      </c>
      <c r="BN33" s="701"/>
      <c r="BO33" s="701"/>
      <c r="BP33" s="701"/>
      <c r="BQ33" s="703"/>
      <c r="BR33" s="700">
        <v>98.2</v>
      </c>
      <c r="BS33" s="701"/>
      <c r="BT33" s="701"/>
      <c r="BU33" s="701"/>
      <c r="BV33" s="701"/>
      <c r="BW33" s="701"/>
      <c r="BX33" s="702">
        <v>97.6</v>
      </c>
      <c r="BY33" s="701"/>
      <c r="BZ33" s="701"/>
      <c r="CA33" s="701"/>
      <c r="CB33" s="703"/>
      <c r="CD33" s="645" t="s">
        <v>319</v>
      </c>
      <c r="CE33" s="646"/>
      <c r="CF33" s="646"/>
      <c r="CG33" s="646"/>
      <c r="CH33" s="646"/>
      <c r="CI33" s="646"/>
      <c r="CJ33" s="646"/>
      <c r="CK33" s="646"/>
      <c r="CL33" s="646"/>
      <c r="CM33" s="646"/>
      <c r="CN33" s="646"/>
      <c r="CO33" s="646"/>
      <c r="CP33" s="646"/>
      <c r="CQ33" s="647"/>
      <c r="CR33" s="630">
        <v>2239687</v>
      </c>
      <c r="CS33" s="668"/>
      <c r="CT33" s="668"/>
      <c r="CU33" s="668"/>
      <c r="CV33" s="668"/>
      <c r="CW33" s="668"/>
      <c r="CX33" s="668"/>
      <c r="CY33" s="669"/>
      <c r="CZ33" s="635">
        <v>37.1</v>
      </c>
      <c r="DA33" s="670"/>
      <c r="DB33" s="670"/>
      <c r="DC33" s="673"/>
      <c r="DD33" s="639">
        <v>1810167</v>
      </c>
      <c r="DE33" s="668"/>
      <c r="DF33" s="668"/>
      <c r="DG33" s="668"/>
      <c r="DH33" s="668"/>
      <c r="DI33" s="668"/>
      <c r="DJ33" s="668"/>
      <c r="DK33" s="669"/>
      <c r="DL33" s="639">
        <v>1167265</v>
      </c>
      <c r="DM33" s="668"/>
      <c r="DN33" s="668"/>
      <c r="DO33" s="668"/>
      <c r="DP33" s="668"/>
      <c r="DQ33" s="668"/>
      <c r="DR33" s="668"/>
      <c r="DS33" s="668"/>
      <c r="DT33" s="668"/>
      <c r="DU33" s="668"/>
      <c r="DV33" s="669"/>
      <c r="DW33" s="635">
        <v>35.9</v>
      </c>
      <c r="DX33" s="670"/>
      <c r="DY33" s="670"/>
      <c r="DZ33" s="670"/>
      <c r="EA33" s="670"/>
      <c r="EB33" s="670"/>
      <c r="EC33" s="671"/>
    </row>
    <row r="34" spans="2:133" ht="11.25" customHeight="1">
      <c r="B34" s="627" t="s">
        <v>320</v>
      </c>
      <c r="C34" s="628"/>
      <c r="D34" s="628"/>
      <c r="E34" s="628"/>
      <c r="F34" s="628"/>
      <c r="G34" s="628"/>
      <c r="H34" s="628"/>
      <c r="I34" s="628"/>
      <c r="J34" s="628"/>
      <c r="K34" s="628"/>
      <c r="L34" s="628"/>
      <c r="M34" s="628"/>
      <c r="N34" s="628"/>
      <c r="O34" s="628"/>
      <c r="P34" s="628"/>
      <c r="Q34" s="629"/>
      <c r="R34" s="630">
        <v>302527</v>
      </c>
      <c r="S34" s="631"/>
      <c r="T34" s="631"/>
      <c r="U34" s="631"/>
      <c r="V34" s="631"/>
      <c r="W34" s="631"/>
      <c r="X34" s="631"/>
      <c r="Y34" s="632"/>
      <c r="Z34" s="633">
        <v>4.9000000000000004</v>
      </c>
      <c r="AA34" s="633"/>
      <c r="AB34" s="633"/>
      <c r="AC34" s="633"/>
      <c r="AD34" s="634" t="s">
        <v>127</v>
      </c>
      <c r="AE34" s="634"/>
      <c r="AF34" s="634"/>
      <c r="AG34" s="634"/>
      <c r="AH34" s="634"/>
      <c r="AI34" s="634"/>
      <c r="AJ34" s="634"/>
      <c r="AK34" s="634"/>
      <c r="AL34" s="635" t="s">
        <v>127</v>
      </c>
      <c r="AM34" s="636"/>
      <c r="AN34" s="636"/>
      <c r="AO34" s="637"/>
      <c r="AP34" s="212"/>
      <c r="AQ34" s="213"/>
      <c r="AR34" s="363"/>
      <c r="AS34" s="367"/>
      <c r="AT34" s="367"/>
      <c r="AU34" s="367"/>
      <c r="AV34" s="367"/>
      <c r="AW34" s="367"/>
      <c r="AX34" s="367"/>
      <c r="AY34" s="367"/>
      <c r="AZ34" s="367"/>
      <c r="BA34" s="367"/>
      <c r="BB34" s="367"/>
      <c r="BC34" s="367"/>
      <c r="BD34" s="367"/>
      <c r="BE34" s="367"/>
      <c r="BF34" s="367"/>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D34" s="645" t="s">
        <v>321</v>
      </c>
      <c r="CE34" s="646"/>
      <c r="CF34" s="646"/>
      <c r="CG34" s="646"/>
      <c r="CH34" s="646"/>
      <c r="CI34" s="646"/>
      <c r="CJ34" s="646"/>
      <c r="CK34" s="646"/>
      <c r="CL34" s="646"/>
      <c r="CM34" s="646"/>
      <c r="CN34" s="646"/>
      <c r="CO34" s="646"/>
      <c r="CP34" s="646"/>
      <c r="CQ34" s="647"/>
      <c r="CR34" s="630">
        <v>611092</v>
      </c>
      <c r="CS34" s="631"/>
      <c r="CT34" s="631"/>
      <c r="CU34" s="631"/>
      <c r="CV34" s="631"/>
      <c r="CW34" s="631"/>
      <c r="CX34" s="631"/>
      <c r="CY34" s="632"/>
      <c r="CZ34" s="635">
        <v>10.1</v>
      </c>
      <c r="DA34" s="670"/>
      <c r="DB34" s="670"/>
      <c r="DC34" s="673"/>
      <c r="DD34" s="639">
        <v>447046</v>
      </c>
      <c r="DE34" s="631"/>
      <c r="DF34" s="631"/>
      <c r="DG34" s="631"/>
      <c r="DH34" s="631"/>
      <c r="DI34" s="631"/>
      <c r="DJ34" s="631"/>
      <c r="DK34" s="632"/>
      <c r="DL34" s="639">
        <v>286735</v>
      </c>
      <c r="DM34" s="631"/>
      <c r="DN34" s="631"/>
      <c r="DO34" s="631"/>
      <c r="DP34" s="631"/>
      <c r="DQ34" s="631"/>
      <c r="DR34" s="631"/>
      <c r="DS34" s="631"/>
      <c r="DT34" s="631"/>
      <c r="DU34" s="631"/>
      <c r="DV34" s="632"/>
      <c r="DW34" s="635">
        <v>8.8000000000000007</v>
      </c>
      <c r="DX34" s="670"/>
      <c r="DY34" s="670"/>
      <c r="DZ34" s="670"/>
      <c r="EA34" s="670"/>
      <c r="EB34" s="670"/>
      <c r="EC34" s="671"/>
    </row>
    <row r="35" spans="2:133" ht="11.25" customHeight="1">
      <c r="B35" s="627" t="s">
        <v>322</v>
      </c>
      <c r="C35" s="628"/>
      <c r="D35" s="628"/>
      <c r="E35" s="628"/>
      <c r="F35" s="628"/>
      <c r="G35" s="628"/>
      <c r="H35" s="628"/>
      <c r="I35" s="628"/>
      <c r="J35" s="628"/>
      <c r="K35" s="628"/>
      <c r="L35" s="628"/>
      <c r="M35" s="628"/>
      <c r="N35" s="628"/>
      <c r="O35" s="628"/>
      <c r="P35" s="628"/>
      <c r="Q35" s="629"/>
      <c r="R35" s="630">
        <v>19266</v>
      </c>
      <c r="S35" s="631"/>
      <c r="T35" s="631"/>
      <c r="U35" s="631"/>
      <c r="V35" s="631"/>
      <c r="W35" s="631"/>
      <c r="X35" s="631"/>
      <c r="Y35" s="632"/>
      <c r="Z35" s="633">
        <v>0.3</v>
      </c>
      <c r="AA35" s="633"/>
      <c r="AB35" s="633"/>
      <c r="AC35" s="633"/>
      <c r="AD35" s="634">
        <v>11839</v>
      </c>
      <c r="AE35" s="634"/>
      <c r="AF35" s="634"/>
      <c r="AG35" s="634"/>
      <c r="AH35" s="634"/>
      <c r="AI35" s="634"/>
      <c r="AJ35" s="634"/>
      <c r="AK35" s="634"/>
      <c r="AL35" s="635">
        <v>0.4</v>
      </c>
      <c r="AM35" s="636"/>
      <c r="AN35" s="636"/>
      <c r="AO35" s="637"/>
      <c r="AP35" s="214"/>
      <c r="AQ35" s="609" t="s">
        <v>323</v>
      </c>
      <c r="AR35" s="610"/>
      <c r="AS35" s="610"/>
      <c r="AT35" s="610"/>
      <c r="AU35" s="610"/>
      <c r="AV35" s="610"/>
      <c r="AW35" s="610"/>
      <c r="AX35" s="610"/>
      <c r="AY35" s="610"/>
      <c r="AZ35" s="610"/>
      <c r="BA35" s="610"/>
      <c r="BB35" s="610"/>
      <c r="BC35" s="610"/>
      <c r="BD35" s="610"/>
      <c r="BE35" s="610"/>
      <c r="BF35" s="611"/>
      <c r="BG35" s="609" t="s">
        <v>324</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325</v>
      </c>
      <c r="CE35" s="646"/>
      <c r="CF35" s="646"/>
      <c r="CG35" s="646"/>
      <c r="CH35" s="646"/>
      <c r="CI35" s="646"/>
      <c r="CJ35" s="646"/>
      <c r="CK35" s="646"/>
      <c r="CL35" s="646"/>
      <c r="CM35" s="646"/>
      <c r="CN35" s="646"/>
      <c r="CO35" s="646"/>
      <c r="CP35" s="646"/>
      <c r="CQ35" s="647"/>
      <c r="CR35" s="630">
        <v>148620</v>
      </c>
      <c r="CS35" s="668"/>
      <c r="CT35" s="668"/>
      <c r="CU35" s="668"/>
      <c r="CV35" s="668"/>
      <c r="CW35" s="668"/>
      <c r="CX35" s="668"/>
      <c r="CY35" s="669"/>
      <c r="CZ35" s="635">
        <v>2.5</v>
      </c>
      <c r="DA35" s="670"/>
      <c r="DB35" s="670"/>
      <c r="DC35" s="673"/>
      <c r="DD35" s="639">
        <v>105566</v>
      </c>
      <c r="DE35" s="668"/>
      <c r="DF35" s="668"/>
      <c r="DG35" s="668"/>
      <c r="DH35" s="668"/>
      <c r="DI35" s="668"/>
      <c r="DJ35" s="668"/>
      <c r="DK35" s="669"/>
      <c r="DL35" s="639">
        <v>43912</v>
      </c>
      <c r="DM35" s="668"/>
      <c r="DN35" s="668"/>
      <c r="DO35" s="668"/>
      <c r="DP35" s="668"/>
      <c r="DQ35" s="668"/>
      <c r="DR35" s="668"/>
      <c r="DS35" s="668"/>
      <c r="DT35" s="668"/>
      <c r="DU35" s="668"/>
      <c r="DV35" s="669"/>
      <c r="DW35" s="635">
        <v>1.3</v>
      </c>
      <c r="DX35" s="670"/>
      <c r="DY35" s="670"/>
      <c r="DZ35" s="670"/>
      <c r="EA35" s="670"/>
      <c r="EB35" s="670"/>
      <c r="EC35" s="671"/>
    </row>
    <row r="36" spans="2:133" ht="11.25" customHeight="1">
      <c r="B36" s="627" t="s">
        <v>326</v>
      </c>
      <c r="C36" s="628"/>
      <c r="D36" s="628"/>
      <c r="E36" s="628"/>
      <c r="F36" s="628"/>
      <c r="G36" s="628"/>
      <c r="H36" s="628"/>
      <c r="I36" s="628"/>
      <c r="J36" s="628"/>
      <c r="K36" s="628"/>
      <c r="L36" s="628"/>
      <c r="M36" s="628"/>
      <c r="N36" s="628"/>
      <c r="O36" s="628"/>
      <c r="P36" s="628"/>
      <c r="Q36" s="629"/>
      <c r="R36" s="630">
        <v>11353</v>
      </c>
      <c r="S36" s="631"/>
      <c r="T36" s="631"/>
      <c r="U36" s="631"/>
      <c r="V36" s="631"/>
      <c r="W36" s="631"/>
      <c r="X36" s="631"/>
      <c r="Y36" s="632"/>
      <c r="Z36" s="633">
        <v>0.2</v>
      </c>
      <c r="AA36" s="633"/>
      <c r="AB36" s="633"/>
      <c r="AC36" s="633"/>
      <c r="AD36" s="634" t="s">
        <v>127</v>
      </c>
      <c r="AE36" s="634"/>
      <c r="AF36" s="634"/>
      <c r="AG36" s="634"/>
      <c r="AH36" s="634"/>
      <c r="AI36" s="634"/>
      <c r="AJ36" s="634"/>
      <c r="AK36" s="634"/>
      <c r="AL36" s="635" t="s">
        <v>127</v>
      </c>
      <c r="AM36" s="636"/>
      <c r="AN36" s="636"/>
      <c r="AO36" s="637"/>
      <c r="AP36" s="214"/>
      <c r="AQ36" s="704" t="s">
        <v>327</v>
      </c>
      <c r="AR36" s="705"/>
      <c r="AS36" s="705"/>
      <c r="AT36" s="705"/>
      <c r="AU36" s="705"/>
      <c r="AV36" s="705"/>
      <c r="AW36" s="705"/>
      <c r="AX36" s="705"/>
      <c r="AY36" s="706"/>
      <c r="AZ36" s="619">
        <v>423296</v>
      </c>
      <c r="BA36" s="620"/>
      <c r="BB36" s="620"/>
      <c r="BC36" s="620"/>
      <c r="BD36" s="620"/>
      <c r="BE36" s="620"/>
      <c r="BF36" s="707"/>
      <c r="BG36" s="641" t="s">
        <v>328</v>
      </c>
      <c r="BH36" s="642"/>
      <c r="BI36" s="642"/>
      <c r="BJ36" s="642"/>
      <c r="BK36" s="642"/>
      <c r="BL36" s="642"/>
      <c r="BM36" s="642"/>
      <c r="BN36" s="642"/>
      <c r="BO36" s="642"/>
      <c r="BP36" s="642"/>
      <c r="BQ36" s="642"/>
      <c r="BR36" s="642"/>
      <c r="BS36" s="642"/>
      <c r="BT36" s="642"/>
      <c r="BU36" s="643"/>
      <c r="BV36" s="619">
        <v>12748</v>
      </c>
      <c r="BW36" s="620"/>
      <c r="BX36" s="620"/>
      <c r="BY36" s="620"/>
      <c r="BZ36" s="620"/>
      <c r="CA36" s="620"/>
      <c r="CB36" s="707"/>
      <c r="CD36" s="645" t="s">
        <v>329</v>
      </c>
      <c r="CE36" s="646"/>
      <c r="CF36" s="646"/>
      <c r="CG36" s="646"/>
      <c r="CH36" s="646"/>
      <c r="CI36" s="646"/>
      <c r="CJ36" s="646"/>
      <c r="CK36" s="646"/>
      <c r="CL36" s="646"/>
      <c r="CM36" s="646"/>
      <c r="CN36" s="646"/>
      <c r="CO36" s="646"/>
      <c r="CP36" s="646"/>
      <c r="CQ36" s="647"/>
      <c r="CR36" s="630">
        <v>962961</v>
      </c>
      <c r="CS36" s="631"/>
      <c r="CT36" s="631"/>
      <c r="CU36" s="631"/>
      <c r="CV36" s="631"/>
      <c r="CW36" s="631"/>
      <c r="CX36" s="631"/>
      <c r="CY36" s="632"/>
      <c r="CZ36" s="635">
        <v>15.9</v>
      </c>
      <c r="DA36" s="670"/>
      <c r="DB36" s="670"/>
      <c r="DC36" s="673"/>
      <c r="DD36" s="639">
        <v>820627</v>
      </c>
      <c r="DE36" s="631"/>
      <c r="DF36" s="631"/>
      <c r="DG36" s="631"/>
      <c r="DH36" s="631"/>
      <c r="DI36" s="631"/>
      <c r="DJ36" s="631"/>
      <c r="DK36" s="632"/>
      <c r="DL36" s="639">
        <v>705766</v>
      </c>
      <c r="DM36" s="631"/>
      <c r="DN36" s="631"/>
      <c r="DO36" s="631"/>
      <c r="DP36" s="631"/>
      <c r="DQ36" s="631"/>
      <c r="DR36" s="631"/>
      <c r="DS36" s="631"/>
      <c r="DT36" s="631"/>
      <c r="DU36" s="631"/>
      <c r="DV36" s="632"/>
      <c r="DW36" s="635">
        <v>21.7</v>
      </c>
      <c r="DX36" s="670"/>
      <c r="DY36" s="670"/>
      <c r="DZ36" s="670"/>
      <c r="EA36" s="670"/>
      <c r="EB36" s="670"/>
      <c r="EC36" s="671"/>
    </row>
    <row r="37" spans="2:133" ht="11.25" customHeight="1">
      <c r="B37" s="627" t="s">
        <v>330</v>
      </c>
      <c r="C37" s="628"/>
      <c r="D37" s="628"/>
      <c r="E37" s="628"/>
      <c r="F37" s="628"/>
      <c r="G37" s="628"/>
      <c r="H37" s="628"/>
      <c r="I37" s="628"/>
      <c r="J37" s="628"/>
      <c r="K37" s="628"/>
      <c r="L37" s="628"/>
      <c r="M37" s="628"/>
      <c r="N37" s="628"/>
      <c r="O37" s="628"/>
      <c r="P37" s="628"/>
      <c r="Q37" s="629"/>
      <c r="R37" s="630">
        <v>190949</v>
      </c>
      <c r="S37" s="631"/>
      <c r="T37" s="631"/>
      <c r="U37" s="631"/>
      <c r="V37" s="631"/>
      <c r="W37" s="631"/>
      <c r="X37" s="631"/>
      <c r="Y37" s="632"/>
      <c r="Z37" s="633">
        <v>3.1</v>
      </c>
      <c r="AA37" s="633"/>
      <c r="AB37" s="633"/>
      <c r="AC37" s="633"/>
      <c r="AD37" s="634" t="s">
        <v>127</v>
      </c>
      <c r="AE37" s="634"/>
      <c r="AF37" s="634"/>
      <c r="AG37" s="634"/>
      <c r="AH37" s="634"/>
      <c r="AI37" s="634"/>
      <c r="AJ37" s="634"/>
      <c r="AK37" s="634"/>
      <c r="AL37" s="635" t="s">
        <v>127</v>
      </c>
      <c r="AM37" s="636"/>
      <c r="AN37" s="636"/>
      <c r="AO37" s="637"/>
      <c r="AQ37" s="708" t="s">
        <v>331</v>
      </c>
      <c r="AR37" s="709"/>
      <c r="AS37" s="709"/>
      <c r="AT37" s="709"/>
      <c r="AU37" s="709"/>
      <c r="AV37" s="709"/>
      <c r="AW37" s="709"/>
      <c r="AX37" s="709"/>
      <c r="AY37" s="710"/>
      <c r="AZ37" s="630">
        <v>206381</v>
      </c>
      <c r="BA37" s="631"/>
      <c r="BB37" s="631"/>
      <c r="BC37" s="631"/>
      <c r="BD37" s="668"/>
      <c r="BE37" s="668"/>
      <c r="BF37" s="699"/>
      <c r="BG37" s="645" t="s">
        <v>332</v>
      </c>
      <c r="BH37" s="646"/>
      <c r="BI37" s="646"/>
      <c r="BJ37" s="646"/>
      <c r="BK37" s="646"/>
      <c r="BL37" s="646"/>
      <c r="BM37" s="646"/>
      <c r="BN37" s="646"/>
      <c r="BO37" s="646"/>
      <c r="BP37" s="646"/>
      <c r="BQ37" s="646"/>
      <c r="BR37" s="646"/>
      <c r="BS37" s="646"/>
      <c r="BT37" s="646"/>
      <c r="BU37" s="647"/>
      <c r="BV37" s="630">
        <v>3149</v>
      </c>
      <c r="BW37" s="631"/>
      <c r="BX37" s="631"/>
      <c r="BY37" s="631"/>
      <c r="BZ37" s="631"/>
      <c r="CA37" s="631"/>
      <c r="CB37" s="640"/>
      <c r="CD37" s="645" t="s">
        <v>333</v>
      </c>
      <c r="CE37" s="646"/>
      <c r="CF37" s="646"/>
      <c r="CG37" s="646"/>
      <c r="CH37" s="646"/>
      <c r="CI37" s="646"/>
      <c r="CJ37" s="646"/>
      <c r="CK37" s="646"/>
      <c r="CL37" s="646"/>
      <c r="CM37" s="646"/>
      <c r="CN37" s="646"/>
      <c r="CO37" s="646"/>
      <c r="CP37" s="646"/>
      <c r="CQ37" s="647"/>
      <c r="CR37" s="630">
        <v>305045</v>
      </c>
      <c r="CS37" s="668"/>
      <c r="CT37" s="668"/>
      <c r="CU37" s="668"/>
      <c r="CV37" s="668"/>
      <c r="CW37" s="668"/>
      <c r="CX37" s="668"/>
      <c r="CY37" s="669"/>
      <c r="CZ37" s="635">
        <v>5.0999999999999996</v>
      </c>
      <c r="DA37" s="670"/>
      <c r="DB37" s="670"/>
      <c r="DC37" s="673"/>
      <c r="DD37" s="639">
        <v>297974</v>
      </c>
      <c r="DE37" s="668"/>
      <c r="DF37" s="668"/>
      <c r="DG37" s="668"/>
      <c r="DH37" s="668"/>
      <c r="DI37" s="668"/>
      <c r="DJ37" s="668"/>
      <c r="DK37" s="669"/>
      <c r="DL37" s="639">
        <v>297974</v>
      </c>
      <c r="DM37" s="668"/>
      <c r="DN37" s="668"/>
      <c r="DO37" s="668"/>
      <c r="DP37" s="668"/>
      <c r="DQ37" s="668"/>
      <c r="DR37" s="668"/>
      <c r="DS37" s="668"/>
      <c r="DT37" s="668"/>
      <c r="DU37" s="668"/>
      <c r="DV37" s="669"/>
      <c r="DW37" s="635">
        <v>9.1999999999999993</v>
      </c>
      <c r="DX37" s="670"/>
      <c r="DY37" s="670"/>
      <c r="DZ37" s="670"/>
      <c r="EA37" s="670"/>
      <c r="EB37" s="670"/>
      <c r="EC37" s="671"/>
    </row>
    <row r="38" spans="2:133" ht="11.25" customHeight="1">
      <c r="B38" s="627" t="s">
        <v>334</v>
      </c>
      <c r="C38" s="628"/>
      <c r="D38" s="628"/>
      <c r="E38" s="628"/>
      <c r="F38" s="628"/>
      <c r="G38" s="628"/>
      <c r="H38" s="628"/>
      <c r="I38" s="628"/>
      <c r="J38" s="628"/>
      <c r="K38" s="628"/>
      <c r="L38" s="628"/>
      <c r="M38" s="628"/>
      <c r="N38" s="628"/>
      <c r="O38" s="628"/>
      <c r="P38" s="628"/>
      <c r="Q38" s="629"/>
      <c r="R38" s="630">
        <v>203784</v>
      </c>
      <c r="S38" s="631"/>
      <c r="T38" s="631"/>
      <c r="U38" s="631"/>
      <c r="V38" s="631"/>
      <c r="W38" s="631"/>
      <c r="X38" s="631"/>
      <c r="Y38" s="632"/>
      <c r="Z38" s="633">
        <v>3.3</v>
      </c>
      <c r="AA38" s="633"/>
      <c r="AB38" s="633"/>
      <c r="AC38" s="633"/>
      <c r="AD38" s="634" t="s">
        <v>127</v>
      </c>
      <c r="AE38" s="634"/>
      <c r="AF38" s="634"/>
      <c r="AG38" s="634"/>
      <c r="AH38" s="634"/>
      <c r="AI38" s="634"/>
      <c r="AJ38" s="634"/>
      <c r="AK38" s="634"/>
      <c r="AL38" s="635" t="s">
        <v>127</v>
      </c>
      <c r="AM38" s="636"/>
      <c r="AN38" s="636"/>
      <c r="AO38" s="637"/>
      <c r="AQ38" s="708" t="s">
        <v>335</v>
      </c>
      <c r="AR38" s="709"/>
      <c r="AS38" s="709"/>
      <c r="AT38" s="709"/>
      <c r="AU38" s="709"/>
      <c r="AV38" s="709"/>
      <c r="AW38" s="709"/>
      <c r="AX38" s="709"/>
      <c r="AY38" s="710"/>
      <c r="AZ38" s="630">
        <v>27607</v>
      </c>
      <c r="BA38" s="631"/>
      <c r="BB38" s="631"/>
      <c r="BC38" s="631"/>
      <c r="BD38" s="668"/>
      <c r="BE38" s="668"/>
      <c r="BF38" s="699"/>
      <c r="BG38" s="645" t="s">
        <v>336</v>
      </c>
      <c r="BH38" s="646"/>
      <c r="BI38" s="646"/>
      <c r="BJ38" s="646"/>
      <c r="BK38" s="646"/>
      <c r="BL38" s="646"/>
      <c r="BM38" s="646"/>
      <c r="BN38" s="646"/>
      <c r="BO38" s="646"/>
      <c r="BP38" s="646"/>
      <c r="BQ38" s="646"/>
      <c r="BR38" s="646"/>
      <c r="BS38" s="646"/>
      <c r="BT38" s="646"/>
      <c r="BU38" s="647"/>
      <c r="BV38" s="630">
        <v>1063</v>
      </c>
      <c r="BW38" s="631"/>
      <c r="BX38" s="631"/>
      <c r="BY38" s="631"/>
      <c r="BZ38" s="631"/>
      <c r="CA38" s="631"/>
      <c r="CB38" s="640"/>
      <c r="CD38" s="645" t="s">
        <v>337</v>
      </c>
      <c r="CE38" s="646"/>
      <c r="CF38" s="646"/>
      <c r="CG38" s="646"/>
      <c r="CH38" s="646"/>
      <c r="CI38" s="646"/>
      <c r="CJ38" s="646"/>
      <c r="CK38" s="646"/>
      <c r="CL38" s="646"/>
      <c r="CM38" s="646"/>
      <c r="CN38" s="646"/>
      <c r="CO38" s="646"/>
      <c r="CP38" s="646"/>
      <c r="CQ38" s="647"/>
      <c r="CR38" s="630">
        <v>184881</v>
      </c>
      <c r="CS38" s="631"/>
      <c r="CT38" s="631"/>
      <c r="CU38" s="631"/>
      <c r="CV38" s="631"/>
      <c r="CW38" s="631"/>
      <c r="CX38" s="631"/>
      <c r="CY38" s="632"/>
      <c r="CZ38" s="635">
        <v>3.1</v>
      </c>
      <c r="DA38" s="670"/>
      <c r="DB38" s="670"/>
      <c r="DC38" s="673"/>
      <c r="DD38" s="639">
        <v>140270</v>
      </c>
      <c r="DE38" s="631"/>
      <c r="DF38" s="631"/>
      <c r="DG38" s="631"/>
      <c r="DH38" s="631"/>
      <c r="DI38" s="631"/>
      <c r="DJ38" s="631"/>
      <c r="DK38" s="632"/>
      <c r="DL38" s="639">
        <v>130852</v>
      </c>
      <c r="DM38" s="631"/>
      <c r="DN38" s="631"/>
      <c r="DO38" s="631"/>
      <c r="DP38" s="631"/>
      <c r="DQ38" s="631"/>
      <c r="DR38" s="631"/>
      <c r="DS38" s="631"/>
      <c r="DT38" s="631"/>
      <c r="DU38" s="631"/>
      <c r="DV38" s="632"/>
      <c r="DW38" s="635">
        <v>4</v>
      </c>
      <c r="DX38" s="670"/>
      <c r="DY38" s="670"/>
      <c r="DZ38" s="670"/>
      <c r="EA38" s="670"/>
      <c r="EB38" s="670"/>
      <c r="EC38" s="671"/>
    </row>
    <row r="39" spans="2:133" ht="11.25" customHeight="1">
      <c r="B39" s="627" t="s">
        <v>338</v>
      </c>
      <c r="C39" s="628"/>
      <c r="D39" s="628"/>
      <c r="E39" s="628"/>
      <c r="F39" s="628"/>
      <c r="G39" s="628"/>
      <c r="H39" s="628"/>
      <c r="I39" s="628"/>
      <c r="J39" s="628"/>
      <c r="K39" s="628"/>
      <c r="L39" s="628"/>
      <c r="M39" s="628"/>
      <c r="N39" s="628"/>
      <c r="O39" s="628"/>
      <c r="P39" s="628"/>
      <c r="Q39" s="629"/>
      <c r="R39" s="630">
        <v>79403</v>
      </c>
      <c r="S39" s="631"/>
      <c r="T39" s="631"/>
      <c r="U39" s="631"/>
      <c r="V39" s="631"/>
      <c r="W39" s="631"/>
      <c r="X39" s="631"/>
      <c r="Y39" s="632"/>
      <c r="Z39" s="633">
        <v>1.3</v>
      </c>
      <c r="AA39" s="633"/>
      <c r="AB39" s="633"/>
      <c r="AC39" s="633"/>
      <c r="AD39" s="634">
        <v>671</v>
      </c>
      <c r="AE39" s="634"/>
      <c r="AF39" s="634"/>
      <c r="AG39" s="634"/>
      <c r="AH39" s="634"/>
      <c r="AI39" s="634"/>
      <c r="AJ39" s="634"/>
      <c r="AK39" s="634"/>
      <c r="AL39" s="635">
        <v>0</v>
      </c>
      <c r="AM39" s="636"/>
      <c r="AN39" s="636"/>
      <c r="AO39" s="637"/>
      <c r="AQ39" s="708" t="s">
        <v>339</v>
      </c>
      <c r="AR39" s="709"/>
      <c r="AS39" s="709"/>
      <c r="AT39" s="709"/>
      <c r="AU39" s="709"/>
      <c r="AV39" s="709"/>
      <c r="AW39" s="709"/>
      <c r="AX39" s="709"/>
      <c r="AY39" s="710"/>
      <c r="AZ39" s="630">
        <v>4427</v>
      </c>
      <c r="BA39" s="631"/>
      <c r="BB39" s="631"/>
      <c r="BC39" s="631"/>
      <c r="BD39" s="668"/>
      <c r="BE39" s="668"/>
      <c r="BF39" s="699"/>
      <c r="BG39" s="645" t="s">
        <v>340</v>
      </c>
      <c r="BH39" s="646"/>
      <c r="BI39" s="646"/>
      <c r="BJ39" s="646"/>
      <c r="BK39" s="646"/>
      <c r="BL39" s="646"/>
      <c r="BM39" s="646"/>
      <c r="BN39" s="646"/>
      <c r="BO39" s="646"/>
      <c r="BP39" s="646"/>
      <c r="BQ39" s="646"/>
      <c r="BR39" s="646"/>
      <c r="BS39" s="646"/>
      <c r="BT39" s="646"/>
      <c r="BU39" s="647"/>
      <c r="BV39" s="630">
        <v>1652</v>
      </c>
      <c r="BW39" s="631"/>
      <c r="BX39" s="631"/>
      <c r="BY39" s="631"/>
      <c r="BZ39" s="631"/>
      <c r="CA39" s="631"/>
      <c r="CB39" s="640"/>
      <c r="CD39" s="645" t="s">
        <v>341</v>
      </c>
      <c r="CE39" s="646"/>
      <c r="CF39" s="646"/>
      <c r="CG39" s="646"/>
      <c r="CH39" s="646"/>
      <c r="CI39" s="646"/>
      <c r="CJ39" s="646"/>
      <c r="CK39" s="646"/>
      <c r="CL39" s="646"/>
      <c r="CM39" s="646"/>
      <c r="CN39" s="646"/>
      <c r="CO39" s="646"/>
      <c r="CP39" s="646"/>
      <c r="CQ39" s="647"/>
      <c r="CR39" s="630">
        <v>241683</v>
      </c>
      <c r="CS39" s="668"/>
      <c r="CT39" s="668"/>
      <c r="CU39" s="668"/>
      <c r="CV39" s="668"/>
      <c r="CW39" s="668"/>
      <c r="CX39" s="668"/>
      <c r="CY39" s="669"/>
      <c r="CZ39" s="635">
        <v>4</v>
      </c>
      <c r="DA39" s="670"/>
      <c r="DB39" s="670"/>
      <c r="DC39" s="673"/>
      <c r="DD39" s="639">
        <v>232708</v>
      </c>
      <c r="DE39" s="668"/>
      <c r="DF39" s="668"/>
      <c r="DG39" s="668"/>
      <c r="DH39" s="668"/>
      <c r="DI39" s="668"/>
      <c r="DJ39" s="668"/>
      <c r="DK39" s="669"/>
      <c r="DL39" s="639" t="s">
        <v>127</v>
      </c>
      <c r="DM39" s="668"/>
      <c r="DN39" s="668"/>
      <c r="DO39" s="668"/>
      <c r="DP39" s="668"/>
      <c r="DQ39" s="668"/>
      <c r="DR39" s="668"/>
      <c r="DS39" s="668"/>
      <c r="DT39" s="668"/>
      <c r="DU39" s="668"/>
      <c r="DV39" s="669"/>
      <c r="DW39" s="635" t="s">
        <v>127</v>
      </c>
      <c r="DX39" s="670"/>
      <c r="DY39" s="670"/>
      <c r="DZ39" s="670"/>
      <c r="EA39" s="670"/>
      <c r="EB39" s="670"/>
      <c r="EC39" s="671"/>
    </row>
    <row r="40" spans="2:133" ht="11.25" customHeight="1">
      <c r="B40" s="627" t="s">
        <v>342</v>
      </c>
      <c r="C40" s="628"/>
      <c r="D40" s="628"/>
      <c r="E40" s="628"/>
      <c r="F40" s="628"/>
      <c r="G40" s="628"/>
      <c r="H40" s="628"/>
      <c r="I40" s="628"/>
      <c r="J40" s="628"/>
      <c r="K40" s="628"/>
      <c r="L40" s="628"/>
      <c r="M40" s="628"/>
      <c r="N40" s="628"/>
      <c r="O40" s="628"/>
      <c r="P40" s="628"/>
      <c r="Q40" s="629"/>
      <c r="R40" s="630">
        <v>1106100</v>
      </c>
      <c r="S40" s="631"/>
      <c r="T40" s="631"/>
      <c r="U40" s="631"/>
      <c r="V40" s="631"/>
      <c r="W40" s="631"/>
      <c r="X40" s="631"/>
      <c r="Y40" s="632"/>
      <c r="Z40" s="633">
        <v>17.8</v>
      </c>
      <c r="AA40" s="633"/>
      <c r="AB40" s="633"/>
      <c r="AC40" s="633"/>
      <c r="AD40" s="634" t="s">
        <v>127</v>
      </c>
      <c r="AE40" s="634"/>
      <c r="AF40" s="634"/>
      <c r="AG40" s="634"/>
      <c r="AH40" s="634"/>
      <c r="AI40" s="634"/>
      <c r="AJ40" s="634"/>
      <c r="AK40" s="634"/>
      <c r="AL40" s="635" t="s">
        <v>127</v>
      </c>
      <c r="AM40" s="636"/>
      <c r="AN40" s="636"/>
      <c r="AO40" s="637"/>
      <c r="AQ40" s="708" t="s">
        <v>343</v>
      </c>
      <c r="AR40" s="709"/>
      <c r="AS40" s="709"/>
      <c r="AT40" s="709"/>
      <c r="AU40" s="709"/>
      <c r="AV40" s="709"/>
      <c r="AW40" s="709"/>
      <c r="AX40" s="709"/>
      <c r="AY40" s="710"/>
      <c r="AZ40" s="630" t="s">
        <v>127</v>
      </c>
      <c r="BA40" s="631"/>
      <c r="BB40" s="631"/>
      <c r="BC40" s="631"/>
      <c r="BD40" s="668"/>
      <c r="BE40" s="668"/>
      <c r="BF40" s="699"/>
      <c r="BG40" s="711" t="s">
        <v>344</v>
      </c>
      <c r="BH40" s="712"/>
      <c r="BI40" s="712"/>
      <c r="BJ40" s="712"/>
      <c r="BK40" s="712"/>
      <c r="BL40" s="365"/>
      <c r="BM40" s="646" t="s">
        <v>345</v>
      </c>
      <c r="BN40" s="646"/>
      <c r="BO40" s="646"/>
      <c r="BP40" s="646"/>
      <c r="BQ40" s="646"/>
      <c r="BR40" s="646"/>
      <c r="BS40" s="646"/>
      <c r="BT40" s="646"/>
      <c r="BU40" s="647"/>
      <c r="BV40" s="630">
        <v>89</v>
      </c>
      <c r="BW40" s="631"/>
      <c r="BX40" s="631"/>
      <c r="BY40" s="631"/>
      <c r="BZ40" s="631"/>
      <c r="CA40" s="631"/>
      <c r="CB40" s="640"/>
      <c r="CD40" s="645" t="s">
        <v>346</v>
      </c>
      <c r="CE40" s="646"/>
      <c r="CF40" s="646"/>
      <c r="CG40" s="646"/>
      <c r="CH40" s="646"/>
      <c r="CI40" s="646"/>
      <c r="CJ40" s="646"/>
      <c r="CK40" s="646"/>
      <c r="CL40" s="646"/>
      <c r="CM40" s="646"/>
      <c r="CN40" s="646"/>
      <c r="CO40" s="646"/>
      <c r="CP40" s="646"/>
      <c r="CQ40" s="647"/>
      <c r="CR40" s="630">
        <v>90450</v>
      </c>
      <c r="CS40" s="631"/>
      <c r="CT40" s="631"/>
      <c r="CU40" s="631"/>
      <c r="CV40" s="631"/>
      <c r="CW40" s="631"/>
      <c r="CX40" s="631"/>
      <c r="CY40" s="632"/>
      <c r="CZ40" s="635">
        <v>1.5</v>
      </c>
      <c r="DA40" s="670"/>
      <c r="DB40" s="670"/>
      <c r="DC40" s="673"/>
      <c r="DD40" s="639">
        <v>63950</v>
      </c>
      <c r="DE40" s="631"/>
      <c r="DF40" s="631"/>
      <c r="DG40" s="631"/>
      <c r="DH40" s="631"/>
      <c r="DI40" s="631"/>
      <c r="DJ40" s="631"/>
      <c r="DK40" s="632"/>
      <c r="DL40" s="639" t="s">
        <v>127</v>
      </c>
      <c r="DM40" s="631"/>
      <c r="DN40" s="631"/>
      <c r="DO40" s="631"/>
      <c r="DP40" s="631"/>
      <c r="DQ40" s="631"/>
      <c r="DR40" s="631"/>
      <c r="DS40" s="631"/>
      <c r="DT40" s="631"/>
      <c r="DU40" s="631"/>
      <c r="DV40" s="632"/>
      <c r="DW40" s="635" t="s">
        <v>127</v>
      </c>
      <c r="DX40" s="670"/>
      <c r="DY40" s="670"/>
      <c r="DZ40" s="670"/>
      <c r="EA40" s="670"/>
      <c r="EB40" s="670"/>
      <c r="EC40" s="671"/>
    </row>
    <row r="41" spans="2:133" ht="11.25" customHeight="1">
      <c r="B41" s="627" t="s">
        <v>347</v>
      </c>
      <c r="C41" s="628"/>
      <c r="D41" s="628"/>
      <c r="E41" s="628"/>
      <c r="F41" s="628"/>
      <c r="G41" s="628"/>
      <c r="H41" s="628"/>
      <c r="I41" s="628"/>
      <c r="J41" s="628"/>
      <c r="K41" s="628"/>
      <c r="L41" s="628"/>
      <c r="M41" s="628"/>
      <c r="N41" s="628"/>
      <c r="O41" s="628"/>
      <c r="P41" s="628"/>
      <c r="Q41" s="629"/>
      <c r="R41" s="630" t="s">
        <v>127</v>
      </c>
      <c r="S41" s="631"/>
      <c r="T41" s="631"/>
      <c r="U41" s="631"/>
      <c r="V41" s="631"/>
      <c r="W41" s="631"/>
      <c r="X41" s="631"/>
      <c r="Y41" s="632"/>
      <c r="Z41" s="633" t="s">
        <v>127</v>
      </c>
      <c r="AA41" s="633"/>
      <c r="AB41" s="633"/>
      <c r="AC41" s="633"/>
      <c r="AD41" s="634" t="s">
        <v>127</v>
      </c>
      <c r="AE41" s="634"/>
      <c r="AF41" s="634"/>
      <c r="AG41" s="634"/>
      <c r="AH41" s="634"/>
      <c r="AI41" s="634"/>
      <c r="AJ41" s="634"/>
      <c r="AK41" s="634"/>
      <c r="AL41" s="635" t="s">
        <v>127</v>
      </c>
      <c r="AM41" s="636"/>
      <c r="AN41" s="636"/>
      <c r="AO41" s="637"/>
      <c r="AQ41" s="708" t="s">
        <v>348</v>
      </c>
      <c r="AR41" s="709"/>
      <c r="AS41" s="709"/>
      <c r="AT41" s="709"/>
      <c r="AU41" s="709"/>
      <c r="AV41" s="709"/>
      <c r="AW41" s="709"/>
      <c r="AX41" s="709"/>
      <c r="AY41" s="710"/>
      <c r="AZ41" s="630">
        <v>78617</v>
      </c>
      <c r="BA41" s="631"/>
      <c r="BB41" s="631"/>
      <c r="BC41" s="631"/>
      <c r="BD41" s="668"/>
      <c r="BE41" s="668"/>
      <c r="BF41" s="699"/>
      <c r="BG41" s="711"/>
      <c r="BH41" s="712"/>
      <c r="BI41" s="712"/>
      <c r="BJ41" s="712"/>
      <c r="BK41" s="712"/>
      <c r="BL41" s="365"/>
      <c r="BM41" s="646" t="s">
        <v>349</v>
      </c>
      <c r="BN41" s="646"/>
      <c r="BO41" s="646"/>
      <c r="BP41" s="646"/>
      <c r="BQ41" s="646"/>
      <c r="BR41" s="646"/>
      <c r="BS41" s="646"/>
      <c r="BT41" s="646"/>
      <c r="BU41" s="647"/>
      <c r="BV41" s="630">
        <v>1</v>
      </c>
      <c r="BW41" s="631"/>
      <c r="BX41" s="631"/>
      <c r="BY41" s="631"/>
      <c r="BZ41" s="631"/>
      <c r="CA41" s="631"/>
      <c r="CB41" s="640"/>
      <c r="CD41" s="645" t="s">
        <v>350</v>
      </c>
      <c r="CE41" s="646"/>
      <c r="CF41" s="646"/>
      <c r="CG41" s="646"/>
      <c r="CH41" s="646"/>
      <c r="CI41" s="646"/>
      <c r="CJ41" s="646"/>
      <c r="CK41" s="646"/>
      <c r="CL41" s="646"/>
      <c r="CM41" s="646"/>
      <c r="CN41" s="646"/>
      <c r="CO41" s="646"/>
      <c r="CP41" s="646"/>
      <c r="CQ41" s="647"/>
      <c r="CR41" s="630" t="s">
        <v>127</v>
      </c>
      <c r="CS41" s="668"/>
      <c r="CT41" s="668"/>
      <c r="CU41" s="668"/>
      <c r="CV41" s="668"/>
      <c r="CW41" s="668"/>
      <c r="CX41" s="668"/>
      <c r="CY41" s="669"/>
      <c r="CZ41" s="635" t="s">
        <v>127</v>
      </c>
      <c r="DA41" s="670"/>
      <c r="DB41" s="670"/>
      <c r="DC41" s="673"/>
      <c r="DD41" s="639" t="s">
        <v>127</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c r="B42" s="627" t="s">
        <v>351</v>
      </c>
      <c r="C42" s="628"/>
      <c r="D42" s="628"/>
      <c r="E42" s="628"/>
      <c r="F42" s="628"/>
      <c r="G42" s="628"/>
      <c r="H42" s="628"/>
      <c r="I42" s="628"/>
      <c r="J42" s="628"/>
      <c r="K42" s="628"/>
      <c r="L42" s="628"/>
      <c r="M42" s="628"/>
      <c r="N42" s="628"/>
      <c r="O42" s="628"/>
      <c r="P42" s="628"/>
      <c r="Q42" s="629"/>
      <c r="R42" s="630" t="s">
        <v>127</v>
      </c>
      <c r="S42" s="631"/>
      <c r="T42" s="631"/>
      <c r="U42" s="631"/>
      <c r="V42" s="631"/>
      <c r="W42" s="631"/>
      <c r="X42" s="631"/>
      <c r="Y42" s="632"/>
      <c r="Z42" s="633" t="s">
        <v>127</v>
      </c>
      <c r="AA42" s="633"/>
      <c r="AB42" s="633"/>
      <c r="AC42" s="633"/>
      <c r="AD42" s="634" t="s">
        <v>127</v>
      </c>
      <c r="AE42" s="634"/>
      <c r="AF42" s="634"/>
      <c r="AG42" s="634"/>
      <c r="AH42" s="634"/>
      <c r="AI42" s="634"/>
      <c r="AJ42" s="634"/>
      <c r="AK42" s="634"/>
      <c r="AL42" s="635" t="s">
        <v>127</v>
      </c>
      <c r="AM42" s="636"/>
      <c r="AN42" s="636"/>
      <c r="AO42" s="637"/>
      <c r="AQ42" s="718" t="s">
        <v>352</v>
      </c>
      <c r="AR42" s="719"/>
      <c r="AS42" s="719"/>
      <c r="AT42" s="719"/>
      <c r="AU42" s="719"/>
      <c r="AV42" s="719"/>
      <c r="AW42" s="719"/>
      <c r="AX42" s="719"/>
      <c r="AY42" s="720"/>
      <c r="AZ42" s="724">
        <v>106264</v>
      </c>
      <c r="BA42" s="725"/>
      <c r="BB42" s="725"/>
      <c r="BC42" s="725"/>
      <c r="BD42" s="701"/>
      <c r="BE42" s="701"/>
      <c r="BF42" s="703"/>
      <c r="BG42" s="713"/>
      <c r="BH42" s="714"/>
      <c r="BI42" s="714"/>
      <c r="BJ42" s="714"/>
      <c r="BK42" s="714"/>
      <c r="BL42" s="366"/>
      <c r="BM42" s="659" t="s">
        <v>353</v>
      </c>
      <c r="BN42" s="659"/>
      <c r="BO42" s="659"/>
      <c r="BP42" s="659"/>
      <c r="BQ42" s="659"/>
      <c r="BR42" s="659"/>
      <c r="BS42" s="659"/>
      <c r="BT42" s="659"/>
      <c r="BU42" s="660"/>
      <c r="BV42" s="724">
        <v>335</v>
      </c>
      <c r="BW42" s="725"/>
      <c r="BX42" s="725"/>
      <c r="BY42" s="725"/>
      <c r="BZ42" s="725"/>
      <c r="CA42" s="725"/>
      <c r="CB42" s="737"/>
      <c r="CD42" s="627" t="s">
        <v>354</v>
      </c>
      <c r="CE42" s="628"/>
      <c r="CF42" s="628"/>
      <c r="CG42" s="628"/>
      <c r="CH42" s="628"/>
      <c r="CI42" s="628"/>
      <c r="CJ42" s="628"/>
      <c r="CK42" s="628"/>
      <c r="CL42" s="628"/>
      <c r="CM42" s="628"/>
      <c r="CN42" s="628"/>
      <c r="CO42" s="628"/>
      <c r="CP42" s="628"/>
      <c r="CQ42" s="629"/>
      <c r="CR42" s="630">
        <v>1545559</v>
      </c>
      <c r="CS42" s="668"/>
      <c r="CT42" s="668"/>
      <c r="CU42" s="668"/>
      <c r="CV42" s="668"/>
      <c r="CW42" s="668"/>
      <c r="CX42" s="668"/>
      <c r="CY42" s="669"/>
      <c r="CZ42" s="635">
        <v>25.6</v>
      </c>
      <c r="DA42" s="670"/>
      <c r="DB42" s="670"/>
      <c r="DC42" s="673"/>
      <c r="DD42" s="639">
        <v>135438</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c r="B43" s="627" t="s">
        <v>355</v>
      </c>
      <c r="C43" s="628"/>
      <c r="D43" s="628"/>
      <c r="E43" s="628"/>
      <c r="F43" s="628"/>
      <c r="G43" s="628"/>
      <c r="H43" s="628"/>
      <c r="I43" s="628"/>
      <c r="J43" s="628"/>
      <c r="K43" s="628"/>
      <c r="L43" s="628"/>
      <c r="M43" s="628"/>
      <c r="N43" s="628"/>
      <c r="O43" s="628"/>
      <c r="P43" s="628"/>
      <c r="Q43" s="629"/>
      <c r="R43" s="630">
        <v>89600</v>
      </c>
      <c r="S43" s="631"/>
      <c r="T43" s="631"/>
      <c r="U43" s="631"/>
      <c r="V43" s="631"/>
      <c r="W43" s="631"/>
      <c r="X43" s="631"/>
      <c r="Y43" s="632"/>
      <c r="Z43" s="633">
        <v>1.4</v>
      </c>
      <c r="AA43" s="633"/>
      <c r="AB43" s="633"/>
      <c r="AC43" s="633"/>
      <c r="AD43" s="634" t="s">
        <v>127</v>
      </c>
      <c r="AE43" s="634"/>
      <c r="AF43" s="634"/>
      <c r="AG43" s="634"/>
      <c r="AH43" s="634"/>
      <c r="AI43" s="634"/>
      <c r="AJ43" s="634"/>
      <c r="AK43" s="634"/>
      <c r="AL43" s="635" t="s">
        <v>127</v>
      </c>
      <c r="AM43" s="636"/>
      <c r="AN43" s="636"/>
      <c r="AO43" s="637"/>
      <c r="BV43" s="215"/>
      <c r="BW43" s="215"/>
      <c r="BX43" s="215"/>
      <c r="BY43" s="215"/>
      <c r="BZ43" s="215"/>
      <c r="CA43" s="215"/>
      <c r="CB43" s="215"/>
      <c r="CD43" s="627" t="s">
        <v>356</v>
      </c>
      <c r="CE43" s="628"/>
      <c r="CF43" s="628"/>
      <c r="CG43" s="628"/>
      <c r="CH43" s="628"/>
      <c r="CI43" s="628"/>
      <c r="CJ43" s="628"/>
      <c r="CK43" s="628"/>
      <c r="CL43" s="628"/>
      <c r="CM43" s="628"/>
      <c r="CN43" s="628"/>
      <c r="CO43" s="628"/>
      <c r="CP43" s="628"/>
      <c r="CQ43" s="629"/>
      <c r="CR43" s="630">
        <v>41397</v>
      </c>
      <c r="CS43" s="668"/>
      <c r="CT43" s="668"/>
      <c r="CU43" s="668"/>
      <c r="CV43" s="668"/>
      <c r="CW43" s="668"/>
      <c r="CX43" s="668"/>
      <c r="CY43" s="669"/>
      <c r="CZ43" s="635">
        <v>0.7</v>
      </c>
      <c r="DA43" s="670"/>
      <c r="DB43" s="670"/>
      <c r="DC43" s="673"/>
      <c r="DD43" s="639">
        <v>41397</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c r="B44" s="674" t="s">
        <v>357</v>
      </c>
      <c r="C44" s="675"/>
      <c r="D44" s="675"/>
      <c r="E44" s="675"/>
      <c r="F44" s="675"/>
      <c r="G44" s="675"/>
      <c r="H44" s="675"/>
      <c r="I44" s="675"/>
      <c r="J44" s="675"/>
      <c r="K44" s="675"/>
      <c r="L44" s="675"/>
      <c r="M44" s="675"/>
      <c r="N44" s="675"/>
      <c r="O44" s="675"/>
      <c r="P44" s="675"/>
      <c r="Q44" s="676"/>
      <c r="R44" s="724">
        <v>6224583</v>
      </c>
      <c r="S44" s="725"/>
      <c r="T44" s="725"/>
      <c r="U44" s="725"/>
      <c r="V44" s="725"/>
      <c r="W44" s="725"/>
      <c r="X44" s="725"/>
      <c r="Y44" s="726"/>
      <c r="Z44" s="727">
        <v>100</v>
      </c>
      <c r="AA44" s="727"/>
      <c r="AB44" s="727"/>
      <c r="AC44" s="727"/>
      <c r="AD44" s="728">
        <v>3164248</v>
      </c>
      <c r="AE44" s="728"/>
      <c r="AF44" s="728"/>
      <c r="AG44" s="728"/>
      <c r="AH44" s="728"/>
      <c r="AI44" s="728"/>
      <c r="AJ44" s="728"/>
      <c r="AK44" s="728"/>
      <c r="AL44" s="729">
        <v>100</v>
      </c>
      <c r="AM44" s="702"/>
      <c r="AN44" s="702"/>
      <c r="AO44" s="730"/>
      <c r="CD44" s="731" t="s">
        <v>304</v>
      </c>
      <c r="CE44" s="732"/>
      <c r="CF44" s="627" t="s">
        <v>358</v>
      </c>
      <c r="CG44" s="628"/>
      <c r="CH44" s="628"/>
      <c r="CI44" s="628"/>
      <c r="CJ44" s="628"/>
      <c r="CK44" s="628"/>
      <c r="CL44" s="628"/>
      <c r="CM44" s="628"/>
      <c r="CN44" s="628"/>
      <c r="CO44" s="628"/>
      <c r="CP44" s="628"/>
      <c r="CQ44" s="629"/>
      <c r="CR44" s="630">
        <v>1544894</v>
      </c>
      <c r="CS44" s="631"/>
      <c r="CT44" s="631"/>
      <c r="CU44" s="631"/>
      <c r="CV44" s="631"/>
      <c r="CW44" s="631"/>
      <c r="CX44" s="631"/>
      <c r="CY44" s="632"/>
      <c r="CZ44" s="635">
        <v>25.6</v>
      </c>
      <c r="DA44" s="636"/>
      <c r="DB44" s="636"/>
      <c r="DC44" s="648"/>
      <c r="DD44" s="639">
        <v>134773</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c r="B45" s="216"/>
      <c r="C45" s="216"/>
      <c r="D45" s="216"/>
      <c r="E45" s="216"/>
      <c r="F45" s="216"/>
      <c r="G45" s="216"/>
      <c r="H45" s="216"/>
      <c r="I45" s="216"/>
      <c r="J45" s="216"/>
      <c r="K45" s="216"/>
      <c r="L45" s="216"/>
      <c r="M45" s="216"/>
      <c r="N45" s="216"/>
      <c r="O45" s="216"/>
      <c r="P45" s="216"/>
      <c r="Q45" s="216"/>
      <c r="R45" s="216"/>
      <c r="S45" s="216"/>
      <c r="T45" s="216"/>
      <c r="U45" s="216"/>
      <c r="V45" s="216"/>
      <c r="W45" s="216"/>
      <c r="X45" s="216"/>
      <c r="Y45" s="216"/>
      <c r="Z45" s="216"/>
      <c r="AA45" s="216"/>
      <c r="AB45" s="216"/>
      <c r="AC45" s="216"/>
      <c r="AD45" s="216"/>
      <c r="AE45" s="216"/>
      <c r="AF45" s="216"/>
      <c r="AG45" s="216"/>
      <c r="AH45" s="216"/>
      <c r="AI45" s="216"/>
      <c r="AJ45" s="216"/>
      <c r="AK45" s="216"/>
      <c r="AL45" s="216"/>
      <c r="AM45" s="216"/>
      <c r="AN45" s="216"/>
      <c r="AO45" s="216"/>
      <c r="CD45" s="733"/>
      <c r="CE45" s="734"/>
      <c r="CF45" s="627" t="s">
        <v>359</v>
      </c>
      <c r="CG45" s="628"/>
      <c r="CH45" s="628"/>
      <c r="CI45" s="628"/>
      <c r="CJ45" s="628"/>
      <c r="CK45" s="628"/>
      <c r="CL45" s="628"/>
      <c r="CM45" s="628"/>
      <c r="CN45" s="628"/>
      <c r="CO45" s="628"/>
      <c r="CP45" s="628"/>
      <c r="CQ45" s="629"/>
      <c r="CR45" s="630">
        <v>409134</v>
      </c>
      <c r="CS45" s="668"/>
      <c r="CT45" s="668"/>
      <c r="CU45" s="668"/>
      <c r="CV45" s="668"/>
      <c r="CW45" s="668"/>
      <c r="CX45" s="668"/>
      <c r="CY45" s="669"/>
      <c r="CZ45" s="635">
        <v>6.8</v>
      </c>
      <c r="DA45" s="670"/>
      <c r="DB45" s="670"/>
      <c r="DC45" s="673"/>
      <c r="DD45" s="639">
        <v>58359</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c r="B46" s="217" t="s">
        <v>360</v>
      </c>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CD46" s="733"/>
      <c r="CE46" s="734"/>
      <c r="CF46" s="627" t="s">
        <v>361</v>
      </c>
      <c r="CG46" s="628"/>
      <c r="CH46" s="628"/>
      <c r="CI46" s="628"/>
      <c r="CJ46" s="628"/>
      <c r="CK46" s="628"/>
      <c r="CL46" s="628"/>
      <c r="CM46" s="628"/>
      <c r="CN46" s="628"/>
      <c r="CO46" s="628"/>
      <c r="CP46" s="628"/>
      <c r="CQ46" s="629"/>
      <c r="CR46" s="630">
        <v>1124553</v>
      </c>
      <c r="CS46" s="631"/>
      <c r="CT46" s="631"/>
      <c r="CU46" s="631"/>
      <c r="CV46" s="631"/>
      <c r="CW46" s="631"/>
      <c r="CX46" s="631"/>
      <c r="CY46" s="632"/>
      <c r="CZ46" s="635">
        <v>18.600000000000001</v>
      </c>
      <c r="DA46" s="636"/>
      <c r="DB46" s="636"/>
      <c r="DC46" s="648"/>
      <c r="DD46" s="639">
        <v>74707</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c r="B47" s="749" t="s">
        <v>362</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363</v>
      </c>
      <c r="CG47" s="628"/>
      <c r="CH47" s="628"/>
      <c r="CI47" s="628"/>
      <c r="CJ47" s="628"/>
      <c r="CK47" s="628"/>
      <c r="CL47" s="628"/>
      <c r="CM47" s="628"/>
      <c r="CN47" s="628"/>
      <c r="CO47" s="628"/>
      <c r="CP47" s="628"/>
      <c r="CQ47" s="629"/>
      <c r="CR47" s="630">
        <v>665</v>
      </c>
      <c r="CS47" s="668"/>
      <c r="CT47" s="668"/>
      <c r="CU47" s="668"/>
      <c r="CV47" s="668"/>
      <c r="CW47" s="668"/>
      <c r="CX47" s="668"/>
      <c r="CY47" s="669"/>
      <c r="CZ47" s="635">
        <v>0</v>
      </c>
      <c r="DA47" s="670"/>
      <c r="DB47" s="670"/>
      <c r="DC47" s="673"/>
      <c r="DD47" s="639">
        <v>665</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ht="10.8">
      <c r="B48" s="748" t="s">
        <v>364</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365</v>
      </c>
      <c r="CG48" s="628"/>
      <c r="CH48" s="628"/>
      <c r="CI48" s="628"/>
      <c r="CJ48" s="628"/>
      <c r="CK48" s="628"/>
      <c r="CL48" s="628"/>
      <c r="CM48" s="628"/>
      <c r="CN48" s="628"/>
      <c r="CO48" s="628"/>
      <c r="CP48" s="628"/>
      <c r="CQ48" s="629"/>
      <c r="CR48" s="630" t="s">
        <v>127</v>
      </c>
      <c r="CS48" s="631"/>
      <c r="CT48" s="631"/>
      <c r="CU48" s="631"/>
      <c r="CV48" s="631"/>
      <c r="CW48" s="631"/>
      <c r="CX48" s="631"/>
      <c r="CY48" s="632"/>
      <c r="CZ48" s="635" t="s">
        <v>127</v>
      </c>
      <c r="DA48" s="636"/>
      <c r="DB48" s="636"/>
      <c r="DC48" s="648"/>
      <c r="DD48" s="639" t="s">
        <v>127</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c r="B49" s="364"/>
      <c r="C49" s="217"/>
      <c r="D49" s="217"/>
      <c r="E49" s="217"/>
      <c r="F49" s="217"/>
      <c r="G49" s="217"/>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CD49" s="674" t="s">
        <v>366</v>
      </c>
      <c r="CE49" s="675"/>
      <c r="CF49" s="675"/>
      <c r="CG49" s="675"/>
      <c r="CH49" s="675"/>
      <c r="CI49" s="675"/>
      <c r="CJ49" s="675"/>
      <c r="CK49" s="675"/>
      <c r="CL49" s="675"/>
      <c r="CM49" s="675"/>
      <c r="CN49" s="675"/>
      <c r="CO49" s="675"/>
      <c r="CP49" s="675"/>
      <c r="CQ49" s="676"/>
      <c r="CR49" s="724">
        <v>6037604</v>
      </c>
      <c r="CS49" s="701"/>
      <c r="CT49" s="701"/>
      <c r="CU49" s="701"/>
      <c r="CV49" s="701"/>
      <c r="CW49" s="701"/>
      <c r="CX49" s="701"/>
      <c r="CY49" s="738"/>
      <c r="CZ49" s="729">
        <v>100</v>
      </c>
      <c r="DA49" s="739"/>
      <c r="DB49" s="739"/>
      <c r="DC49" s="740"/>
      <c r="DD49" s="741">
        <v>3685397</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t="10.8" hidden="1">
      <c r="B50" s="362"/>
      <c r="C50" s="216"/>
      <c r="D50" s="216"/>
      <c r="E50" s="216"/>
      <c r="F50" s="216"/>
      <c r="G50" s="216"/>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row>
  </sheetData>
  <sheetProtection algorithmName="SHA-512" hashValue="5ZUhZuxQNkpoXUYOczQ4kJ3eeDJ/hzMITqTtnKU2whym2q1+ft6bWYlCU/nRyHSvsK7EQqQM7y/8UaNXUBQO2g==" saltValue="1UMo/oREVOLADbgLzyuXB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cols>
    <col min="1" max="130" width="2.77734375" style="223" customWidth="1"/>
    <col min="131" max="131" width="1.6640625" style="223" customWidth="1"/>
    <col min="132" max="16384" width="9" style="223" hidden="1"/>
  </cols>
  <sheetData>
    <row r="1" spans="1:131" ht="11.25" customHeight="1" thickBot="1">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c r="A2" s="750" t="s">
        <v>367</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751" t="s">
        <v>368</v>
      </c>
      <c r="DK2" s="752"/>
      <c r="DL2" s="752"/>
      <c r="DM2" s="752"/>
      <c r="DN2" s="752"/>
      <c r="DO2" s="753"/>
      <c r="DP2" s="220"/>
      <c r="DQ2" s="751" t="s">
        <v>369</v>
      </c>
      <c r="DR2" s="752"/>
      <c r="DS2" s="752"/>
      <c r="DT2" s="752"/>
      <c r="DU2" s="752"/>
      <c r="DV2" s="752"/>
      <c r="DW2" s="752"/>
      <c r="DX2" s="752"/>
      <c r="DY2" s="752"/>
      <c r="DZ2" s="753"/>
      <c r="EA2" s="222"/>
    </row>
    <row r="3" spans="1:131" ht="11.25" customHeight="1">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7" customFormat="1" ht="26.25" customHeight="1" thickBot="1">
      <c r="A4" s="754" t="s">
        <v>370</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4"/>
      <c r="BA4" s="224"/>
      <c r="BB4" s="224"/>
      <c r="BC4" s="224"/>
      <c r="BD4" s="224"/>
      <c r="BE4" s="225"/>
      <c r="BF4" s="225"/>
      <c r="BG4" s="225"/>
      <c r="BH4" s="225"/>
      <c r="BI4" s="225"/>
      <c r="BJ4" s="225"/>
      <c r="BK4" s="225"/>
      <c r="BL4" s="225"/>
      <c r="BM4" s="225"/>
      <c r="BN4" s="225"/>
      <c r="BO4" s="225"/>
      <c r="BP4" s="225"/>
      <c r="BQ4" s="755" t="s">
        <v>371</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26"/>
    </row>
    <row r="5" spans="1:131" s="227" customFormat="1" ht="26.25" customHeight="1">
      <c r="A5" s="756" t="s">
        <v>372</v>
      </c>
      <c r="B5" s="757"/>
      <c r="C5" s="757"/>
      <c r="D5" s="757"/>
      <c r="E5" s="757"/>
      <c r="F5" s="757"/>
      <c r="G5" s="757"/>
      <c r="H5" s="757"/>
      <c r="I5" s="757"/>
      <c r="J5" s="757"/>
      <c r="K5" s="757"/>
      <c r="L5" s="757"/>
      <c r="M5" s="757"/>
      <c r="N5" s="757"/>
      <c r="O5" s="757"/>
      <c r="P5" s="758"/>
      <c r="Q5" s="762" t="s">
        <v>373</v>
      </c>
      <c r="R5" s="763"/>
      <c r="S5" s="763"/>
      <c r="T5" s="763"/>
      <c r="U5" s="764"/>
      <c r="V5" s="762" t="s">
        <v>374</v>
      </c>
      <c r="W5" s="763"/>
      <c r="X5" s="763"/>
      <c r="Y5" s="763"/>
      <c r="Z5" s="764"/>
      <c r="AA5" s="762" t="s">
        <v>375</v>
      </c>
      <c r="AB5" s="763"/>
      <c r="AC5" s="763"/>
      <c r="AD5" s="763"/>
      <c r="AE5" s="763"/>
      <c r="AF5" s="768" t="s">
        <v>376</v>
      </c>
      <c r="AG5" s="763"/>
      <c r="AH5" s="763"/>
      <c r="AI5" s="763"/>
      <c r="AJ5" s="769"/>
      <c r="AK5" s="763" t="s">
        <v>377</v>
      </c>
      <c r="AL5" s="763"/>
      <c r="AM5" s="763"/>
      <c r="AN5" s="763"/>
      <c r="AO5" s="764"/>
      <c r="AP5" s="762" t="s">
        <v>378</v>
      </c>
      <c r="AQ5" s="763"/>
      <c r="AR5" s="763"/>
      <c r="AS5" s="763"/>
      <c r="AT5" s="764"/>
      <c r="AU5" s="762" t="s">
        <v>379</v>
      </c>
      <c r="AV5" s="763"/>
      <c r="AW5" s="763"/>
      <c r="AX5" s="763"/>
      <c r="AY5" s="769"/>
      <c r="AZ5" s="224"/>
      <c r="BA5" s="224"/>
      <c r="BB5" s="224"/>
      <c r="BC5" s="224"/>
      <c r="BD5" s="224"/>
      <c r="BE5" s="225"/>
      <c r="BF5" s="225"/>
      <c r="BG5" s="225"/>
      <c r="BH5" s="225"/>
      <c r="BI5" s="225"/>
      <c r="BJ5" s="225"/>
      <c r="BK5" s="225"/>
      <c r="BL5" s="225"/>
      <c r="BM5" s="225"/>
      <c r="BN5" s="225"/>
      <c r="BO5" s="225"/>
      <c r="BP5" s="225"/>
      <c r="BQ5" s="756" t="s">
        <v>380</v>
      </c>
      <c r="BR5" s="757"/>
      <c r="BS5" s="757"/>
      <c r="BT5" s="757"/>
      <c r="BU5" s="757"/>
      <c r="BV5" s="757"/>
      <c r="BW5" s="757"/>
      <c r="BX5" s="757"/>
      <c r="BY5" s="757"/>
      <c r="BZ5" s="757"/>
      <c r="CA5" s="757"/>
      <c r="CB5" s="757"/>
      <c r="CC5" s="757"/>
      <c r="CD5" s="757"/>
      <c r="CE5" s="757"/>
      <c r="CF5" s="757"/>
      <c r="CG5" s="758"/>
      <c r="CH5" s="762" t="s">
        <v>381</v>
      </c>
      <c r="CI5" s="763"/>
      <c r="CJ5" s="763"/>
      <c r="CK5" s="763"/>
      <c r="CL5" s="764"/>
      <c r="CM5" s="762" t="s">
        <v>382</v>
      </c>
      <c r="CN5" s="763"/>
      <c r="CO5" s="763"/>
      <c r="CP5" s="763"/>
      <c r="CQ5" s="764"/>
      <c r="CR5" s="762" t="s">
        <v>383</v>
      </c>
      <c r="CS5" s="763"/>
      <c r="CT5" s="763"/>
      <c r="CU5" s="763"/>
      <c r="CV5" s="764"/>
      <c r="CW5" s="762" t="s">
        <v>384</v>
      </c>
      <c r="CX5" s="763"/>
      <c r="CY5" s="763"/>
      <c r="CZ5" s="763"/>
      <c r="DA5" s="764"/>
      <c r="DB5" s="762" t="s">
        <v>385</v>
      </c>
      <c r="DC5" s="763"/>
      <c r="DD5" s="763"/>
      <c r="DE5" s="763"/>
      <c r="DF5" s="764"/>
      <c r="DG5" s="792" t="s">
        <v>386</v>
      </c>
      <c r="DH5" s="793"/>
      <c r="DI5" s="793"/>
      <c r="DJ5" s="793"/>
      <c r="DK5" s="794"/>
      <c r="DL5" s="792" t="s">
        <v>387</v>
      </c>
      <c r="DM5" s="793"/>
      <c r="DN5" s="793"/>
      <c r="DO5" s="793"/>
      <c r="DP5" s="794"/>
      <c r="DQ5" s="762" t="s">
        <v>388</v>
      </c>
      <c r="DR5" s="763"/>
      <c r="DS5" s="763"/>
      <c r="DT5" s="763"/>
      <c r="DU5" s="764"/>
      <c r="DV5" s="762" t="s">
        <v>379</v>
      </c>
      <c r="DW5" s="763"/>
      <c r="DX5" s="763"/>
      <c r="DY5" s="763"/>
      <c r="DZ5" s="769"/>
      <c r="EA5" s="226"/>
    </row>
    <row r="6" spans="1:131" s="227" customFormat="1" ht="26.25" customHeight="1" thickBot="1">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4"/>
      <c r="BA6" s="224"/>
      <c r="BB6" s="224"/>
      <c r="BC6" s="224"/>
      <c r="BD6" s="224"/>
      <c r="BE6" s="225"/>
      <c r="BF6" s="225"/>
      <c r="BG6" s="225"/>
      <c r="BH6" s="225"/>
      <c r="BI6" s="225"/>
      <c r="BJ6" s="225"/>
      <c r="BK6" s="225"/>
      <c r="BL6" s="225"/>
      <c r="BM6" s="225"/>
      <c r="BN6" s="225"/>
      <c r="BO6" s="225"/>
      <c r="BP6" s="225"/>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26"/>
    </row>
    <row r="7" spans="1:131" s="227" customFormat="1" ht="26.25" customHeight="1" thickTop="1">
      <c r="A7" s="228">
        <v>1</v>
      </c>
      <c r="B7" s="778" t="s">
        <v>389</v>
      </c>
      <c r="C7" s="779"/>
      <c r="D7" s="779"/>
      <c r="E7" s="779"/>
      <c r="F7" s="779"/>
      <c r="G7" s="779"/>
      <c r="H7" s="779"/>
      <c r="I7" s="779"/>
      <c r="J7" s="779"/>
      <c r="K7" s="779"/>
      <c r="L7" s="779"/>
      <c r="M7" s="779"/>
      <c r="N7" s="779"/>
      <c r="O7" s="779"/>
      <c r="P7" s="780"/>
      <c r="Q7" s="781">
        <v>6194</v>
      </c>
      <c r="R7" s="782"/>
      <c r="S7" s="782"/>
      <c r="T7" s="782"/>
      <c r="U7" s="782"/>
      <c r="V7" s="782">
        <v>6009</v>
      </c>
      <c r="W7" s="782"/>
      <c r="X7" s="782"/>
      <c r="Y7" s="782"/>
      <c r="Z7" s="782"/>
      <c r="AA7" s="782">
        <v>185</v>
      </c>
      <c r="AB7" s="782"/>
      <c r="AC7" s="782"/>
      <c r="AD7" s="782"/>
      <c r="AE7" s="783"/>
      <c r="AF7" s="784">
        <v>178</v>
      </c>
      <c r="AG7" s="785"/>
      <c r="AH7" s="785"/>
      <c r="AI7" s="785"/>
      <c r="AJ7" s="786"/>
      <c r="AK7" s="787">
        <v>191</v>
      </c>
      <c r="AL7" s="788"/>
      <c r="AM7" s="788"/>
      <c r="AN7" s="788"/>
      <c r="AO7" s="788"/>
      <c r="AP7" s="788">
        <v>5243</v>
      </c>
      <c r="AQ7" s="788"/>
      <c r="AR7" s="788"/>
      <c r="AS7" s="788"/>
      <c r="AT7" s="788"/>
      <c r="AU7" s="789"/>
      <c r="AV7" s="789"/>
      <c r="AW7" s="789"/>
      <c r="AX7" s="789"/>
      <c r="AY7" s="790"/>
      <c r="AZ7" s="224"/>
      <c r="BA7" s="224"/>
      <c r="BB7" s="224"/>
      <c r="BC7" s="224"/>
      <c r="BD7" s="224"/>
      <c r="BE7" s="225"/>
      <c r="BF7" s="225"/>
      <c r="BG7" s="225"/>
      <c r="BH7" s="225"/>
      <c r="BI7" s="225"/>
      <c r="BJ7" s="225"/>
      <c r="BK7" s="225"/>
      <c r="BL7" s="225"/>
      <c r="BM7" s="225"/>
      <c r="BN7" s="225"/>
      <c r="BO7" s="225"/>
      <c r="BP7" s="225"/>
      <c r="BQ7" s="228">
        <v>1</v>
      </c>
      <c r="BR7" s="229"/>
      <c r="BS7" s="775"/>
      <c r="BT7" s="776"/>
      <c r="BU7" s="776"/>
      <c r="BV7" s="776"/>
      <c r="BW7" s="776"/>
      <c r="BX7" s="776"/>
      <c r="BY7" s="776"/>
      <c r="BZ7" s="776"/>
      <c r="CA7" s="776"/>
      <c r="CB7" s="776"/>
      <c r="CC7" s="776"/>
      <c r="CD7" s="776"/>
      <c r="CE7" s="776"/>
      <c r="CF7" s="776"/>
      <c r="CG7" s="791"/>
      <c r="CH7" s="772"/>
      <c r="CI7" s="773"/>
      <c r="CJ7" s="773"/>
      <c r="CK7" s="773"/>
      <c r="CL7" s="774"/>
      <c r="CM7" s="772"/>
      <c r="CN7" s="773"/>
      <c r="CO7" s="773"/>
      <c r="CP7" s="773"/>
      <c r="CQ7" s="774"/>
      <c r="CR7" s="772"/>
      <c r="CS7" s="773"/>
      <c r="CT7" s="773"/>
      <c r="CU7" s="773"/>
      <c r="CV7" s="774"/>
      <c r="CW7" s="772"/>
      <c r="CX7" s="773"/>
      <c r="CY7" s="773"/>
      <c r="CZ7" s="773"/>
      <c r="DA7" s="774"/>
      <c r="DB7" s="772"/>
      <c r="DC7" s="773"/>
      <c r="DD7" s="773"/>
      <c r="DE7" s="773"/>
      <c r="DF7" s="774"/>
      <c r="DG7" s="772"/>
      <c r="DH7" s="773"/>
      <c r="DI7" s="773"/>
      <c r="DJ7" s="773"/>
      <c r="DK7" s="774"/>
      <c r="DL7" s="772"/>
      <c r="DM7" s="773"/>
      <c r="DN7" s="773"/>
      <c r="DO7" s="773"/>
      <c r="DP7" s="774"/>
      <c r="DQ7" s="772"/>
      <c r="DR7" s="773"/>
      <c r="DS7" s="773"/>
      <c r="DT7" s="773"/>
      <c r="DU7" s="774"/>
      <c r="DV7" s="775"/>
      <c r="DW7" s="776"/>
      <c r="DX7" s="776"/>
      <c r="DY7" s="776"/>
      <c r="DZ7" s="777"/>
      <c r="EA7" s="226"/>
    </row>
    <row r="8" spans="1:131" s="227" customFormat="1" ht="26.25" customHeight="1">
      <c r="A8" s="230">
        <v>2</v>
      </c>
      <c r="B8" s="809" t="s">
        <v>390</v>
      </c>
      <c r="C8" s="810"/>
      <c r="D8" s="810"/>
      <c r="E8" s="810"/>
      <c r="F8" s="810"/>
      <c r="G8" s="810"/>
      <c r="H8" s="810"/>
      <c r="I8" s="810"/>
      <c r="J8" s="810"/>
      <c r="K8" s="810"/>
      <c r="L8" s="810"/>
      <c r="M8" s="810"/>
      <c r="N8" s="810"/>
      <c r="O8" s="810"/>
      <c r="P8" s="811"/>
      <c r="Q8" s="812">
        <v>72</v>
      </c>
      <c r="R8" s="813"/>
      <c r="S8" s="813"/>
      <c r="T8" s="813"/>
      <c r="U8" s="813"/>
      <c r="V8" s="813">
        <v>70</v>
      </c>
      <c r="W8" s="813"/>
      <c r="X8" s="813"/>
      <c r="Y8" s="813"/>
      <c r="Z8" s="813"/>
      <c r="AA8" s="813">
        <v>2</v>
      </c>
      <c r="AB8" s="813"/>
      <c r="AC8" s="813"/>
      <c r="AD8" s="813"/>
      <c r="AE8" s="814"/>
      <c r="AF8" s="815">
        <v>2</v>
      </c>
      <c r="AG8" s="816"/>
      <c r="AH8" s="816"/>
      <c r="AI8" s="816"/>
      <c r="AJ8" s="817"/>
      <c r="AK8" s="798">
        <v>36</v>
      </c>
      <c r="AL8" s="799"/>
      <c r="AM8" s="799"/>
      <c r="AN8" s="799"/>
      <c r="AO8" s="799"/>
      <c r="AP8" s="799" t="s">
        <v>575</v>
      </c>
      <c r="AQ8" s="799"/>
      <c r="AR8" s="799"/>
      <c r="AS8" s="799"/>
      <c r="AT8" s="799"/>
      <c r="AU8" s="800"/>
      <c r="AV8" s="800"/>
      <c r="AW8" s="800"/>
      <c r="AX8" s="800"/>
      <c r="AY8" s="801"/>
      <c r="AZ8" s="224"/>
      <c r="BA8" s="224"/>
      <c r="BB8" s="224"/>
      <c r="BC8" s="224"/>
      <c r="BD8" s="224"/>
      <c r="BE8" s="225"/>
      <c r="BF8" s="225"/>
      <c r="BG8" s="225"/>
      <c r="BH8" s="225"/>
      <c r="BI8" s="225"/>
      <c r="BJ8" s="225"/>
      <c r="BK8" s="225"/>
      <c r="BL8" s="225"/>
      <c r="BM8" s="225"/>
      <c r="BN8" s="225"/>
      <c r="BO8" s="225"/>
      <c r="BP8" s="225"/>
      <c r="BQ8" s="230">
        <v>2</v>
      </c>
      <c r="BR8" s="231"/>
      <c r="BS8" s="802"/>
      <c r="BT8" s="803"/>
      <c r="BU8" s="803"/>
      <c r="BV8" s="803"/>
      <c r="BW8" s="803"/>
      <c r="BX8" s="803"/>
      <c r="BY8" s="803"/>
      <c r="BZ8" s="803"/>
      <c r="CA8" s="803"/>
      <c r="CB8" s="803"/>
      <c r="CC8" s="803"/>
      <c r="CD8" s="803"/>
      <c r="CE8" s="803"/>
      <c r="CF8" s="803"/>
      <c r="CG8" s="804"/>
      <c r="CH8" s="805"/>
      <c r="CI8" s="806"/>
      <c r="CJ8" s="806"/>
      <c r="CK8" s="806"/>
      <c r="CL8" s="807"/>
      <c r="CM8" s="805"/>
      <c r="CN8" s="806"/>
      <c r="CO8" s="806"/>
      <c r="CP8" s="806"/>
      <c r="CQ8" s="807"/>
      <c r="CR8" s="805"/>
      <c r="CS8" s="806"/>
      <c r="CT8" s="806"/>
      <c r="CU8" s="806"/>
      <c r="CV8" s="807"/>
      <c r="CW8" s="805"/>
      <c r="CX8" s="806"/>
      <c r="CY8" s="806"/>
      <c r="CZ8" s="806"/>
      <c r="DA8" s="807"/>
      <c r="DB8" s="805"/>
      <c r="DC8" s="806"/>
      <c r="DD8" s="806"/>
      <c r="DE8" s="806"/>
      <c r="DF8" s="807"/>
      <c r="DG8" s="805"/>
      <c r="DH8" s="806"/>
      <c r="DI8" s="806"/>
      <c r="DJ8" s="806"/>
      <c r="DK8" s="807"/>
      <c r="DL8" s="805"/>
      <c r="DM8" s="806"/>
      <c r="DN8" s="806"/>
      <c r="DO8" s="806"/>
      <c r="DP8" s="807"/>
      <c r="DQ8" s="805"/>
      <c r="DR8" s="806"/>
      <c r="DS8" s="806"/>
      <c r="DT8" s="806"/>
      <c r="DU8" s="807"/>
      <c r="DV8" s="802"/>
      <c r="DW8" s="803"/>
      <c r="DX8" s="803"/>
      <c r="DY8" s="803"/>
      <c r="DZ8" s="808"/>
      <c r="EA8" s="226"/>
    </row>
    <row r="9" spans="1:131" s="227" customFormat="1" ht="26.25" customHeight="1">
      <c r="A9" s="230">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4"/>
      <c r="BA9" s="224"/>
      <c r="BB9" s="224"/>
      <c r="BC9" s="224"/>
      <c r="BD9" s="224"/>
      <c r="BE9" s="225"/>
      <c r="BF9" s="225"/>
      <c r="BG9" s="225"/>
      <c r="BH9" s="225"/>
      <c r="BI9" s="225"/>
      <c r="BJ9" s="225"/>
      <c r="BK9" s="225"/>
      <c r="BL9" s="225"/>
      <c r="BM9" s="225"/>
      <c r="BN9" s="225"/>
      <c r="BO9" s="225"/>
      <c r="BP9" s="225"/>
      <c r="BQ9" s="230">
        <v>3</v>
      </c>
      <c r="BR9" s="231"/>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26"/>
    </row>
    <row r="10" spans="1:131" s="227" customFormat="1" ht="26.25" customHeight="1">
      <c r="A10" s="230">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4"/>
      <c r="BA10" s="224"/>
      <c r="BB10" s="224"/>
      <c r="BC10" s="224"/>
      <c r="BD10" s="224"/>
      <c r="BE10" s="225"/>
      <c r="BF10" s="225"/>
      <c r="BG10" s="225"/>
      <c r="BH10" s="225"/>
      <c r="BI10" s="225"/>
      <c r="BJ10" s="225"/>
      <c r="BK10" s="225"/>
      <c r="BL10" s="225"/>
      <c r="BM10" s="225"/>
      <c r="BN10" s="225"/>
      <c r="BO10" s="225"/>
      <c r="BP10" s="225"/>
      <c r="BQ10" s="230">
        <v>4</v>
      </c>
      <c r="BR10" s="231"/>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26"/>
    </row>
    <row r="11" spans="1:131" s="227" customFormat="1" ht="26.25" customHeight="1">
      <c r="A11" s="230">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4"/>
      <c r="BA11" s="224"/>
      <c r="BB11" s="224"/>
      <c r="BC11" s="224"/>
      <c r="BD11" s="224"/>
      <c r="BE11" s="225"/>
      <c r="BF11" s="225"/>
      <c r="BG11" s="225"/>
      <c r="BH11" s="225"/>
      <c r="BI11" s="225"/>
      <c r="BJ11" s="225"/>
      <c r="BK11" s="225"/>
      <c r="BL11" s="225"/>
      <c r="BM11" s="225"/>
      <c r="BN11" s="225"/>
      <c r="BO11" s="225"/>
      <c r="BP11" s="225"/>
      <c r="BQ11" s="230">
        <v>5</v>
      </c>
      <c r="BR11" s="231"/>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26"/>
    </row>
    <row r="12" spans="1:131" s="227" customFormat="1" ht="26.25" customHeight="1">
      <c r="A12" s="230">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4"/>
      <c r="BA12" s="224"/>
      <c r="BB12" s="224"/>
      <c r="BC12" s="224"/>
      <c r="BD12" s="224"/>
      <c r="BE12" s="225"/>
      <c r="BF12" s="225"/>
      <c r="BG12" s="225"/>
      <c r="BH12" s="225"/>
      <c r="BI12" s="225"/>
      <c r="BJ12" s="225"/>
      <c r="BK12" s="225"/>
      <c r="BL12" s="225"/>
      <c r="BM12" s="225"/>
      <c r="BN12" s="225"/>
      <c r="BO12" s="225"/>
      <c r="BP12" s="225"/>
      <c r="BQ12" s="230">
        <v>6</v>
      </c>
      <c r="BR12" s="231"/>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26"/>
    </row>
    <row r="13" spans="1:131" s="227" customFormat="1" ht="26.25" customHeight="1">
      <c r="A13" s="230">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4"/>
      <c r="BA13" s="224"/>
      <c r="BB13" s="224"/>
      <c r="BC13" s="224"/>
      <c r="BD13" s="224"/>
      <c r="BE13" s="225"/>
      <c r="BF13" s="225"/>
      <c r="BG13" s="225"/>
      <c r="BH13" s="225"/>
      <c r="BI13" s="225"/>
      <c r="BJ13" s="225"/>
      <c r="BK13" s="225"/>
      <c r="BL13" s="225"/>
      <c r="BM13" s="225"/>
      <c r="BN13" s="225"/>
      <c r="BO13" s="225"/>
      <c r="BP13" s="225"/>
      <c r="BQ13" s="230">
        <v>7</v>
      </c>
      <c r="BR13" s="231"/>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26"/>
    </row>
    <row r="14" spans="1:131" s="227" customFormat="1" ht="26.25" customHeight="1">
      <c r="A14" s="230">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4"/>
      <c r="BA14" s="224"/>
      <c r="BB14" s="224"/>
      <c r="BC14" s="224"/>
      <c r="BD14" s="224"/>
      <c r="BE14" s="225"/>
      <c r="BF14" s="225"/>
      <c r="BG14" s="225"/>
      <c r="BH14" s="225"/>
      <c r="BI14" s="225"/>
      <c r="BJ14" s="225"/>
      <c r="BK14" s="225"/>
      <c r="BL14" s="225"/>
      <c r="BM14" s="225"/>
      <c r="BN14" s="225"/>
      <c r="BO14" s="225"/>
      <c r="BP14" s="225"/>
      <c r="BQ14" s="230">
        <v>8</v>
      </c>
      <c r="BR14" s="231"/>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26"/>
    </row>
    <row r="15" spans="1:131" s="227" customFormat="1" ht="26.25" customHeight="1">
      <c r="A15" s="230">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4"/>
      <c r="BA15" s="224"/>
      <c r="BB15" s="224"/>
      <c r="BC15" s="224"/>
      <c r="BD15" s="224"/>
      <c r="BE15" s="225"/>
      <c r="BF15" s="225"/>
      <c r="BG15" s="225"/>
      <c r="BH15" s="225"/>
      <c r="BI15" s="225"/>
      <c r="BJ15" s="225"/>
      <c r="BK15" s="225"/>
      <c r="BL15" s="225"/>
      <c r="BM15" s="225"/>
      <c r="BN15" s="225"/>
      <c r="BO15" s="225"/>
      <c r="BP15" s="225"/>
      <c r="BQ15" s="230">
        <v>9</v>
      </c>
      <c r="BR15" s="231"/>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26"/>
    </row>
    <row r="16" spans="1:131" s="227" customFormat="1" ht="26.25" customHeight="1">
      <c r="A16" s="230">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4"/>
      <c r="BA16" s="224"/>
      <c r="BB16" s="224"/>
      <c r="BC16" s="224"/>
      <c r="BD16" s="224"/>
      <c r="BE16" s="225"/>
      <c r="BF16" s="225"/>
      <c r="BG16" s="225"/>
      <c r="BH16" s="225"/>
      <c r="BI16" s="225"/>
      <c r="BJ16" s="225"/>
      <c r="BK16" s="225"/>
      <c r="BL16" s="225"/>
      <c r="BM16" s="225"/>
      <c r="BN16" s="225"/>
      <c r="BO16" s="225"/>
      <c r="BP16" s="225"/>
      <c r="BQ16" s="230">
        <v>10</v>
      </c>
      <c r="BR16" s="231"/>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26"/>
    </row>
    <row r="17" spans="1:131" s="227" customFormat="1" ht="26.25" customHeight="1">
      <c r="A17" s="230">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4"/>
      <c r="BA17" s="224"/>
      <c r="BB17" s="224"/>
      <c r="BC17" s="224"/>
      <c r="BD17" s="224"/>
      <c r="BE17" s="225"/>
      <c r="BF17" s="225"/>
      <c r="BG17" s="225"/>
      <c r="BH17" s="225"/>
      <c r="BI17" s="225"/>
      <c r="BJ17" s="225"/>
      <c r="BK17" s="225"/>
      <c r="BL17" s="225"/>
      <c r="BM17" s="225"/>
      <c r="BN17" s="225"/>
      <c r="BO17" s="225"/>
      <c r="BP17" s="225"/>
      <c r="BQ17" s="230">
        <v>11</v>
      </c>
      <c r="BR17" s="231"/>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26"/>
    </row>
    <row r="18" spans="1:131" s="227" customFormat="1" ht="26.25" customHeight="1">
      <c r="A18" s="230">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4"/>
      <c r="BA18" s="224"/>
      <c r="BB18" s="224"/>
      <c r="BC18" s="224"/>
      <c r="BD18" s="224"/>
      <c r="BE18" s="225"/>
      <c r="BF18" s="225"/>
      <c r="BG18" s="225"/>
      <c r="BH18" s="225"/>
      <c r="BI18" s="225"/>
      <c r="BJ18" s="225"/>
      <c r="BK18" s="225"/>
      <c r="BL18" s="225"/>
      <c r="BM18" s="225"/>
      <c r="BN18" s="225"/>
      <c r="BO18" s="225"/>
      <c r="BP18" s="225"/>
      <c r="BQ18" s="230">
        <v>12</v>
      </c>
      <c r="BR18" s="231"/>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26"/>
    </row>
    <row r="19" spans="1:131" s="227" customFormat="1" ht="26.25" customHeight="1">
      <c r="A19" s="230">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4"/>
      <c r="BA19" s="224"/>
      <c r="BB19" s="224"/>
      <c r="BC19" s="224"/>
      <c r="BD19" s="224"/>
      <c r="BE19" s="225"/>
      <c r="BF19" s="225"/>
      <c r="BG19" s="225"/>
      <c r="BH19" s="225"/>
      <c r="BI19" s="225"/>
      <c r="BJ19" s="225"/>
      <c r="BK19" s="225"/>
      <c r="BL19" s="225"/>
      <c r="BM19" s="225"/>
      <c r="BN19" s="225"/>
      <c r="BO19" s="225"/>
      <c r="BP19" s="225"/>
      <c r="BQ19" s="230">
        <v>13</v>
      </c>
      <c r="BR19" s="231"/>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26"/>
    </row>
    <row r="20" spans="1:131" s="227" customFormat="1" ht="26.25" customHeight="1">
      <c r="A20" s="230">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4"/>
      <c r="BA20" s="224"/>
      <c r="BB20" s="224"/>
      <c r="BC20" s="224"/>
      <c r="BD20" s="224"/>
      <c r="BE20" s="225"/>
      <c r="BF20" s="225"/>
      <c r="BG20" s="225"/>
      <c r="BH20" s="225"/>
      <c r="BI20" s="225"/>
      <c r="BJ20" s="225"/>
      <c r="BK20" s="225"/>
      <c r="BL20" s="225"/>
      <c r="BM20" s="225"/>
      <c r="BN20" s="225"/>
      <c r="BO20" s="225"/>
      <c r="BP20" s="225"/>
      <c r="BQ20" s="230">
        <v>14</v>
      </c>
      <c r="BR20" s="231"/>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26"/>
    </row>
    <row r="21" spans="1:131" s="227" customFormat="1" ht="26.25" customHeight="1" thickBot="1">
      <c r="A21" s="230">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4"/>
      <c r="BA21" s="224"/>
      <c r="BB21" s="224"/>
      <c r="BC21" s="224"/>
      <c r="BD21" s="224"/>
      <c r="BE21" s="225"/>
      <c r="BF21" s="225"/>
      <c r="BG21" s="225"/>
      <c r="BH21" s="225"/>
      <c r="BI21" s="225"/>
      <c r="BJ21" s="225"/>
      <c r="BK21" s="225"/>
      <c r="BL21" s="225"/>
      <c r="BM21" s="225"/>
      <c r="BN21" s="225"/>
      <c r="BO21" s="225"/>
      <c r="BP21" s="225"/>
      <c r="BQ21" s="230">
        <v>15</v>
      </c>
      <c r="BR21" s="231"/>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26"/>
    </row>
    <row r="22" spans="1:131" s="227" customFormat="1" ht="26.25" customHeight="1">
      <c r="A22" s="230">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391</v>
      </c>
      <c r="BA22" s="835"/>
      <c r="BB22" s="835"/>
      <c r="BC22" s="835"/>
      <c r="BD22" s="836"/>
      <c r="BE22" s="225"/>
      <c r="BF22" s="225"/>
      <c r="BG22" s="225"/>
      <c r="BH22" s="225"/>
      <c r="BI22" s="225"/>
      <c r="BJ22" s="225"/>
      <c r="BK22" s="225"/>
      <c r="BL22" s="225"/>
      <c r="BM22" s="225"/>
      <c r="BN22" s="225"/>
      <c r="BO22" s="225"/>
      <c r="BP22" s="225"/>
      <c r="BQ22" s="230">
        <v>16</v>
      </c>
      <c r="BR22" s="231"/>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26"/>
    </row>
    <row r="23" spans="1:131" s="227" customFormat="1" ht="26.25" customHeight="1" thickBot="1">
      <c r="A23" s="232" t="s">
        <v>392</v>
      </c>
      <c r="B23" s="818" t="s">
        <v>393</v>
      </c>
      <c r="C23" s="819"/>
      <c r="D23" s="819"/>
      <c r="E23" s="819"/>
      <c r="F23" s="819"/>
      <c r="G23" s="819"/>
      <c r="H23" s="819"/>
      <c r="I23" s="819"/>
      <c r="J23" s="819"/>
      <c r="K23" s="819"/>
      <c r="L23" s="819"/>
      <c r="M23" s="819"/>
      <c r="N23" s="819"/>
      <c r="O23" s="819"/>
      <c r="P23" s="820"/>
      <c r="Q23" s="821">
        <v>6225</v>
      </c>
      <c r="R23" s="822"/>
      <c r="S23" s="822"/>
      <c r="T23" s="822"/>
      <c r="U23" s="822"/>
      <c r="V23" s="822">
        <v>6038</v>
      </c>
      <c r="W23" s="822"/>
      <c r="X23" s="822"/>
      <c r="Y23" s="822"/>
      <c r="Z23" s="822"/>
      <c r="AA23" s="822">
        <v>187</v>
      </c>
      <c r="AB23" s="822"/>
      <c r="AC23" s="822"/>
      <c r="AD23" s="822"/>
      <c r="AE23" s="823"/>
      <c r="AF23" s="824">
        <v>180</v>
      </c>
      <c r="AG23" s="822"/>
      <c r="AH23" s="822"/>
      <c r="AI23" s="822"/>
      <c r="AJ23" s="825"/>
      <c r="AK23" s="826"/>
      <c r="AL23" s="827"/>
      <c r="AM23" s="827"/>
      <c r="AN23" s="827"/>
      <c r="AO23" s="827"/>
      <c r="AP23" s="822">
        <v>5243</v>
      </c>
      <c r="AQ23" s="822"/>
      <c r="AR23" s="822"/>
      <c r="AS23" s="822"/>
      <c r="AT23" s="822"/>
      <c r="AU23" s="838"/>
      <c r="AV23" s="838"/>
      <c r="AW23" s="838"/>
      <c r="AX23" s="838"/>
      <c r="AY23" s="839"/>
      <c r="AZ23" s="840" t="s">
        <v>228</v>
      </c>
      <c r="BA23" s="841"/>
      <c r="BB23" s="841"/>
      <c r="BC23" s="841"/>
      <c r="BD23" s="842"/>
      <c r="BE23" s="225"/>
      <c r="BF23" s="225"/>
      <c r="BG23" s="225"/>
      <c r="BH23" s="225"/>
      <c r="BI23" s="225"/>
      <c r="BJ23" s="225"/>
      <c r="BK23" s="225"/>
      <c r="BL23" s="225"/>
      <c r="BM23" s="225"/>
      <c r="BN23" s="225"/>
      <c r="BO23" s="225"/>
      <c r="BP23" s="225"/>
      <c r="BQ23" s="230">
        <v>17</v>
      </c>
      <c r="BR23" s="231"/>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26"/>
    </row>
    <row r="24" spans="1:131" s="227" customFormat="1" ht="26.25" customHeight="1">
      <c r="A24" s="837" t="s">
        <v>394</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4"/>
      <c r="BA24" s="224"/>
      <c r="BB24" s="224"/>
      <c r="BC24" s="224"/>
      <c r="BD24" s="224"/>
      <c r="BE24" s="225"/>
      <c r="BF24" s="225"/>
      <c r="BG24" s="225"/>
      <c r="BH24" s="225"/>
      <c r="BI24" s="225"/>
      <c r="BJ24" s="225"/>
      <c r="BK24" s="225"/>
      <c r="BL24" s="225"/>
      <c r="BM24" s="225"/>
      <c r="BN24" s="225"/>
      <c r="BO24" s="225"/>
      <c r="BP24" s="225"/>
      <c r="BQ24" s="230">
        <v>18</v>
      </c>
      <c r="BR24" s="231"/>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26"/>
    </row>
    <row r="25" spans="1:131" ht="26.25" customHeight="1" thickBot="1">
      <c r="A25" s="754" t="s">
        <v>395</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4"/>
      <c r="BK25" s="224"/>
      <c r="BL25" s="224"/>
      <c r="BM25" s="224"/>
      <c r="BN25" s="224"/>
      <c r="BO25" s="233"/>
      <c r="BP25" s="233"/>
      <c r="BQ25" s="230">
        <v>19</v>
      </c>
      <c r="BR25" s="231"/>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2"/>
    </row>
    <row r="26" spans="1:131" ht="26.25" customHeight="1">
      <c r="A26" s="756" t="s">
        <v>372</v>
      </c>
      <c r="B26" s="757"/>
      <c r="C26" s="757"/>
      <c r="D26" s="757"/>
      <c r="E26" s="757"/>
      <c r="F26" s="757"/>
      <c r="G26" s="757"/>
      <c r="H26" s="757"/>
      <c r="I26" s="757"/>
      <c r="J26" s="757"/>
      <c r="K26" s="757"/>
      <c r="L26" s="757"/>
      <c r="M26" s="757"/>
      <c r="N26" s="757"/>
      <c r="O26" s="757"/>
      <c r="P26" s="758"/>
      <c r="Q26" s="762" t="s">
        <v>396</v>
      </c>
      <c r="R26" s="763"/>
      <c r="S26" s="763"/>
      <c r="T26" s="763"/>
      <c r="U26" s="764"/>
      <c r="V26" s="762" t="s">
        <v>397</v>
      </c>
      <c r="W26" s="763"/>
      <c r="X26" s="763"/>
      <c r="Y26" s="763"/>
      <c r="Z26" s="764"/>
      <c r="AA26" s="762" t="s">
        <v>398</v>
      </c>
      <c r="AB26" s="763"/>
      <c r="AC26" s="763"/>
      <c r="AD26" s="763"/>
      <c r="AE26" s="763"/>
      <c r="AF26" s="843" t="s">
        <v>399</v>
      </c>
      <c r="AG26" s="844"/>
      <c r="AH26" s="844"/>
      <c r="AI26" s="844"/>
      <c r="AJ26" s="845"/>
      <c r="AK26" s="763" t="s">
        <v>400</v>
      </c>
      <c r="AL26" s="763"/>
      <c r="AM26" s="763"/>
      <c r="AN26" s="763"/>
      <c r="AO26" s="764"/>
      <c r="AP26" s="762" t="s">
        <v>401</v>
      </c>
      <c r="AQ26" s="763"/>
      <c r="AR26" s="763"/>
      <c r="AS26" s="763"/>
      <c r="AT26" s="764"/>
      <c r="AU26" s="762" t="s">
        <v>402</v>
      </c>
      <c r="AV26" s="763"/>
      <c r="AW26" s="763"/>
      <c r="AX26" s="763"/>
      <c r="AY26" s="764"/>
      <c r="AZ26" s="762" t="s">
        <v>403</v>
      </c>
      <c r="BA26" s="763"/>
      <c r="BB26" s="763"/>
      <c r="BC26" s="763"/>
      <c r="BD26" s="764"/>
      <c r="BE26" s="762" t="s">
        <v>379</v>
      </c>
      <c r="BF26" s="763"/>
      <c r="BG26" s="763"/>
      <c r="BH26" s="763"/>
      <c r="BI26" s="769"/>
      <c r="BJ26" s="224"/>
      <c r="BK26" s="224"/>
      <c r="BL26" s="224"/>
      <c r="BM26" s="224"/>
      <c r="BN26" s="224"/>
      <c r="BO26" s="233"/>
      <c r="BP26" s="233"/>
      <c r="BQ26" s="230">
        <v>20</v>
      </c>
      <c r="BR26" s="231"/>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2"/>
    </row>
    <row r="27" spans="1:131" ht="26.25" customHeight="1" thickBot="1">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4"/>
      <c r="BK27" s="224"/>
      <c r="BL27" s="224"/>
      <c r="BM27" s="224"/>
      <c r="BN27" s="224"/>
      <c r="BO27" s="233"/>
      <c r="BP27" s="233"/>
      <c r="BQ27" s="230">
        <v>21</v>
      </c>
      <c r="BR27" s="231"/>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2"/>
    </row>
    <row r="28" spans="1:131" ht="26.25" customHeight="1" thickTop="1">
      <c r="A28" s="234">
        <v>1</v>
      </c>
      <c r="B28" s="778" t="s">
        <v>404</v>
      </c>
      <c r="C28" s="779"/>
      <c r="D28" s="779"/>
      <c r="E28" s="779"/>
      <c r="F28" s="779"/>
      <c r="G28" s="779"/>
      <c r="H28" s="779"/>
      <c r="I28" s="779"/>
      <c r="J28" s="779"/>
      <c r="K28" s="779"/>
      <c r="L28" s="779"/>
      <c r="M28" s="779"/>
      <c r="N28" s="779"/>
      <c r="O28" s="779"/>
      <c r="P28" s="780"/>
      <c r="Q28" s="851">
        <v>854</v>
      </c>
      <c r="R28" s="852"/>
      <c r="S28" s="852"/>
      <c r="T28" s="852"/>
      <c r="U28" s="852"/>
      <c r="V28" s="852">
        <v>841</v>
      </c>
      <c r="W28" s="852"/>
      <c r="X28" s="852"/>
      <c r="Y28" s="852"/>
      <c r="Z28" s="852"/>
      <c r="AA28" s="852">
        <v>13</v>
      </c>
      <c r="AB28" s="852"/>
      <c r="AC28" s="852"/>
      <c r="AD28" s="852"/>
      <c r="AE28" s="853"/>
      <c r="AF28" s="854">
        <v>13</v>
      </c>
      <c r="AG28" s="852"/>
      <c r="AH28" s="852"/>
      <c r="AI28" s="852"/>
      <c r="AJ28" s="855"/>
      <c r="AK28" s="856">
        <v>59</v>
      </c>
      <c r="AL28" s="857"/>
      <c r="AM28" s="857"/>
      <c r="AN28" s="857"/>
      <c r="AO28" s="857"/>
      <c r="AP28" s="857" t="s">
        <v>577</v>
      </c>
      <c r="AQ28" s="857"/>
      <c r="AR28" s="857"/>
      <c r="AS28" s="857"/>
      <c r="AT28" s="857"/>
      <c r="AU28" s="857" t="s">
        <v>577</v>
      </c>
      <c r="AV28" s="857"/>
      <c r="AW28" s="857"/>
      <c r="AX28" s="857"/>
      <c r="AY28" s="857"/>
      <c r="AZ28" s="858"/>
      <c r="BA28" s="858"/>
      <c r="BB28" s="858"/>
      <c r="BC28" s="858"/>
      <c r="BD28" s="858"/>
      <c r="BE28" s="849"/>
      <c r="BF28" s="849"/>
      <c r="BG28" s="849"/>
      <c r="BH28" s="849"/>
      <c r="BI28" s="850"/>
      <c r="BJ28" s="224"/>
      <c r="BK28" s="224"/>
      <c r="BL28" s="224"/>
      <c r="BM28" s="224"/>
      <c r="BN28" s="224"/>
      <c r="BO28" s="233"/>
      <c r="BP28" s="233"/>
      <c r="BQ28" s="230">
        <v>22</v>
      </c>
      <c r="BR28" s="231"/>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2"/>
    </row>
    <row r="29" spans="1:131" ht="26.25" customHeight="1">
      <c r="A29" s="234">
        <v>2</v>
      </c>
      <c r="B29" s="809" t="s">
        <v>405</v>
      </c>
      <c r="C29" s="810"/>
      <c r="D29" s="810"/>
      <c r="E29" s="810"/>
      <c r="F29" s="810"/>
      <c r="G29" s="810"/>
      <c r="H29" s="810"/>
      <c r="I29" s="810"/>
      <c r="J29" s="810"/>
      <c r="K29" s="810"/>
      <c r="L29" s="810"/>
      <c r="M29" s="810"/>
      <c r="N29" s="810"/>
      <c r="O29" s="810"/>
      <c r="P29" s="811"/>
      <c r="Q29" s="812">
        <v>88</v>
      </c>
      <c r="R29" s="813"/>
      <c r="S29" s="813"/>
      <c r="T29" s="813"/>
      <c r="U29" s="813"/>
      <c r="V29" s="813">
        <v>87</v>
      </c>
      <c r="W29" s="813"/>
      <c r="X29" s="813"/>
      <c r="Y29" s="813"/>
      <c r="Z29" s="813"/>
      <c r="AA29" s="813">
        <v>1</v>
      </c>
      <c r="AB29" s="813"/>
      <c r="AC29" s="813"/>
      <c r="AD29" s="813"/>
      <c r="AE29" s="814"/>
      <c r="AF29" s="815">
        <v>1</v>
      </c>
      <c r="AG29" s="816"/>
      <c r="AH29" s="816"/>
      <c r="AI29" s="816"/>
      <c r="AJ29" s="817"/>
      <c r="AK29" s="863">
        <v>23</v>
      </c>
      <c r="AL29" s="859"/>
      <c r="AM29" s="859"/>
      <c r="AN29" s="859"/>
      <c r="AO29" s="859"/>
      <c r="AP29" s="859" t="s">
        <v>575</v>
      </c>
      <c r="AQ29" s="859"/>
      <c r="AR29" s="859"/>
      <c r="AS29" s="859"/>
      <c r="AT29" s="859"/>
      <c r="AU29" s="859" t="s">
        <v>575</v>
      </c>
      <c r="AV29" s="859"/>
      <c r="AW29" s="859"/>
      <c r="AX29" s="859"/>
      <c r="AY29" s="859"/>
      <c r="AZ29" s="860"/>
      <c r="BA29" s="860"/>
      <c r="BB29" s="860"/>
      <c r="BC29" s="860"/>
      <c r="BD29" s="860"/>
      <c r="BE29" s="861"/>
      <c r="BF29" s="861"/>
      <c r="BG29" s="861"/>
      <c r="BH29" s="861"/>
      <c r="BI29" s="862"/>
      <c r="BJ29" s="224"/>
      <c r="BK29" s="224"/>
      <c r="BL29" s="224"/>
      <c r="BM29" s="224"/>
      <c r="BN29" s="224"/>
      <c r="BO29" s="233"/>
      <c r="BP29" s="233"/>
      <c r="BQ29" s="230">
        <v>23</v>
      </c>
      <c r="BR29" s="231"/>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2"/>
    </row>
    <row r="30" spans="1:131" ht="26.25" customHeight="1">
      <c r="A30" s="234">
        <v>3</v>
      </c>
      <c r="B30" s="809" t="s">
        <v>406</v>
      </c>
      <c r="C30" s="810"/>
      <c r="D30" s="810"/>
      <c r="E30" s="810"/>
      <c r="F30" s="810"/>
      <c r="G30" s="810"/>
      <c r="H30" s="810"/>
      <c r="I30" s="810"/>
      <c r="J30" s="810"/>
      <c r="K30" s="810"/>
      <c r="L30" s="810"/>
      <c r="M30" s="810"/>
      <c r="N30" s="810"/>
      <c r="O30" s="810"/>
      <c r="P30" s="811"/>
      <c r="Q30" s="812">
        <v>42</v>
      </c>
      <c r="R30" s="813"/>
      <c r="S30" s="813"/>
      <c r="T30" s="813"/>
      <c r="U30" s="813"/>
      <c r="V30" s="813">
        <v>37</v>
      </c>
      <c r="W30" s="813"/>
      <c r="X30" s="813"/>
      <c r="Y30" s="813"/>
      <c r="Z30" s="813"/>
      <c r="AA30" s="813">
        <v>5</v>
      </c>
      <c r="AB30" s="813"/>
      <c r="AC30" s="813"/>
      <c r="AD30" s="813"/>
      <c r="AE30" s="814"/>
      <c r="AF30" s="815">
        <v>5</v>
      </c>
      <c r="AG30" s="816"/>
      <c r="AH30" s="816"/>
      <c r="AI30" s="816"/>
      <c r="AJ30" s="817"/>
      <c r="AK30" s="863" t="s">
        <v>575</v>
      </c>
      <c r="AL30" s="859"/>
      <c r="AM30" s="859"/>
      <c r="AN30" s="859"/>
      <c r="AO30" s="859"/>
      <c r="AP30" s="859" t="s">
        <v>575</v>
      </c>
      <c r="AQ30" s="859"/>
      <c r="AR30" s="859"/>
      <c r="AS30" s="859"/>
      <c r="AT30" s="859"/>
      <c r="AU30" s="859" t="s">
        <v>575</v>
      </c>
      <c r="AV30" s="859"/>
      <c r="AW30" s="859"/>
      <c r="AX30" s="859"/>
      <c r="AY30" s="859"/>
      <c r="AZ30" s="860"/>
      <c r="BA30" s="860"/>
      <c r="BB30" s="860"/>
      <c r="BC30" s="860"/>
      <c r="BD30" s="860"/>
      <c r="BE30" s="861"/>
      <c r="BF30" s="861"/>
      <c r="BG30" s="861"/>
      <c r="BH30" s="861"/>
      <c r="BI30" s="862"/>
      <c r="BJ30" s="224"/>
      <c r="BK30" s="224"/>
      <c r="BL30" s="224"/>
      <c r="BM30" s="224"/>
      <c r="BN30" s="224"/>
      <c r="BO30" s="233"/>
      <c r="BP30" s="233"/>
      <c r="BQ30" s="230">
        <v>24</v>
      </c>
      <c r="BR30" s="231"/>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2"/>
    </row>
    <row r="31" spans="1:131" ht="26.25" customHeight="1">
      <c r="A31" s="234">
        <v>4</v>
      </c>
      <c r="B31" s="809" t="s">
        <v>407</v>
      </c>
      <c r="C31" s="810"/>
      <c r="D31" s="810"/>
      <c r="E31" s="810"/>
      <c r="F31" s="810"/>
      <c r="G31" s="810"/>
      <c r="H31" s="810"/>
      <c r="I31" s="810"/>
      <c r="J31" s="810"/>
      <c r="K31" s="810"/>
      <c r="L31" s="810"/>
      <c r="M31" s="810"/>
      <c r="N31" s="810"/>
      <c r="O31" s="810"/>
      <c r="P31" s="811"/>
      <c r="Q31" s="812">
        <v>267</v>
      </c>
      <c r="R31" s="813"/>
      <c r="S31" s="813"/>
      <c r="T31" s="813"/>
      <c r="U31" s="813"/>
      <c r="V31" s="813">
        <v>247</v>
      </c>
      <c r="W31" s="813"/>
      <c r="X31" s="813"/>
      <c r="Y31" s="813"/>
      <c r="Z31" s="813"/>
      <c r="AA31" s="813">
        <v>20</v>
      </c>
      <c r="AB31" s="813"/>
      <c r="AC31" s="813"/>
      <c r="AD31" s="813"/>
      <c r="AE31" s="814"/>
      <c r="AF31" s="815">
        <v>391</v>
      </c>
      <c r="AG31" s="816"/>
      <c r="AH31" s="816"/>
      <c r="AI31" s="816"/>
      <c r="AJ31" s="817"/>
      <c r="AK31" s="863">
        <v>16</v>
      </c>
      <c r="AL31" s="859"/>
      <c r="AM31" s="859"/>
      <c r="AN31" s="859"/>
      <c r="AO31" s="859"/>
      <c r="AP31" s="859">
        <v>1798</v>
      </c>
      <c r="AQ31" s="859"/>
      <c r="AR31" s="859"/>
      <c r="AS31" s="859"/>
      <c r="AT31" s="859"/>
      <c r="AU31" s="859">
        <v>334</v>
      </c>
      <c r="AV31" s="859"/>
      <c r="AW31" s="859"/>
      <c r="AX31" s="859"/>
      <c r="AY31" s="859"/>
      <c r="AZ31" s="860" t="s">
        <v>575</v>
      </c>
      <c r="BA31" s="860"/>
      <c r="BB31" s="860"/>
      <c r="BC31" s="860"/>
      <c r="BD31" s="860"/>
      <c r="BE31" s="861" t="s">
        <v>408</v>
      </c>
      <c r="BF31" s="861"/>
      <c r="BG31" s="861"/>
      <c r="BH31" s="861"/>
      <c r="BI31" s="862"/>
      <c r="BJ31" s="224"/>
      <c r="BK31" s="224"/>
      <c r="BL31" s="224"/>
      <c r="BM31" s="224"/>
      <c r="BN31" s="224"/>
      <c r="BO31" s="233"/>
      <c r="BP31" s="233"/>
      <c r="BQ31" s="230">
        <v>25</v>
      </c>
      <c r="BR31" s="231"/>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2"/>
    </row>
    <row r="32" spans="1:131" ht="26.25" customHeight="1">
      <c r="A32" s="234">
        <v>5</v>
      </c>
      <c r="B32" s="809" t="s">
        <v>409</v>
      </c>
      <c r="C32" s="810"/>
      <c r="D32" s="810"/>
      <c r="E32" s="810"/>
      <c r="F32" s="810"/>
      <c r="G32" s="810"/>
      <c r="H32" s="810"/>
      <c r="I32" s="810"/>
      <c r="J32" s="810"/>
      <c r="K32" s="810"/>
      <c r="L32" s="810"/>
      <c r="M32" s="810"/>
      <c r="N32" s="810"/>
      <c r="O32" s="810"/>
      <c r="P32" s="811"/>
      <c r="Q32" s="812">
        <v>291</v>
      </c>
      <c r="R32" s="813"/>
      <c r="S32" s="813"/>
      <c r="T32" s="813"/>
      <c r="U32" s="813"/>
      <c r="V32" s="813">
        <v>285</v>
      </c>
      <c r="W32" s="813"/>
      <c r="X32" s="813"/>
      <c r="Y32" s="813"/>
      <c r="Z32" s="813"/>
      <c r="AA32" s="813">
        <v>6</v>
      </c>
      <c r="AB32" s="813"/>
      <c r="AC32" s="813"/>
      <c r="AD32" s="813"/>
      <c r="AE32" s="814"/>
      <c r="AF32" s="815">
        <v>42</v>
      </c>
      <c r="AG32" s="816"/>
      <c r="AH32" s="816"/>
      <c r="AI32" s="816"/>
      <c r="AJ32" s="817"/>
      <c r="AK32" s="863">
        <v>143</v>
      </c>
      <c r="AL32" s="859"/>
      <c r="AM32" s="859"/>
      <c r="AN32" s="859"/>
      <c r="AO32" s="859"/>
      <c r="AP32" s="859">
        <v>2242</v>
      </c>
      <c r="AQ32" s="859"/>
      <c r="AR32" s="859"/>
      <c r="AS32" s="859"/>
      <c r="AT32" s="859"/>
      <c r="AU32" s="859">
        <v>2087</v>
      </c>
      <c r="AV32" s="859"/>
      <c r="AW32" s="859"/>
      <c r="AX32" s="859"/>
      <c r="AY32" s="859"/>
      <c r="AZ32" s="860" t="s">
        <v>575</v>
      </c>
      <c r="BA32" s="860"/>
      <c r="BB32" s="860"/>
      <c r="BC32" s="860"/>
      <c r="BD32" s="860"/>
      <c r="BE32" s="861" t="s">
        <v>408</v>
      </c>
      <c r="BF32" s="861"/>
      <c r="BG32" s="861"/>
      <c r="BH32" s="861"/>
      <c r="BI32" s="862"/>
      <c r="BJ32" s="224"/>
      <c r="BK32" s="224"/>
      <c r="BL32" s="224"/>
      <c r="BM32" s="224"/>
      <c r="BN32" s="224"/>
      <c r="BO32" s="233"/>
      <c r="BP32" s="233"/>
      <c r="BQ32" s="230">
        <v>26</v>
      </c>
      <c r="BR32" s="231"/>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2"/>
    </row>
    <row r="33" spans="1:131" ht="26.25" customHeight="1">
      <c r="A33" s="234">
        <v>6</v>
      </c>
      <c r="B33" s="809"/>
      <c r="C33" s="810"/>
      <c r="D33" s="810"/>
      <c r="E33" s="810"/>
      <c r="F33" s="810"/>
      <c r="G33" s="810"/>
      <c r="H33" s="810"/>
      <c r="I33" s="810"/>
      <c r="J33" s="810"/>
      <c r="K33" s="810"/>
      <c r="L33" s="810"/>
      <c r="M33" s="810"/>
      <c r="N33" s="810"/>
      <c r="O33" s="810"/>
      <c r="P33" s="811"/>
      <c r="Q33" s="812"/>
      <c r="R33" s="813"/>
      <c r="S33" s="813"/>
      <c r="T33" s="813"/>
      <c r="U33" s="813"/>
      <c r="V33" s="813"/>
      <c r="W33" s="813"/>
      <c r="X33" s="813"/>
      <c r="Y33" s="813"/>
      <c r="Z33" s="813"/>
      <c r="AA33" s="813"/>
      <c r="AB33" s="813"/>
      <c r="AC33" s="813"/>
      <c r="AD33" s="813"/>
      <c r="AE33" s="814"/>
      <c r="AF33" s="815"/>
      <c r="AG33" s="816"/>
      <c r="AH33" s="816"/>
      <c r="AI33" s="816"/>
      <c r="AJ33" s="817"/>
      <c r="AK33" s="863"/>
      <c r="AL33" s="859"/>
      <c r="AM33" s="859"/>
      <c r="AN33" s="859"/>
      <c r="AO33" s="859"/>
      <c r="AP33" s="859"/>
      <c r="AQ33" s="859"/>
      <c r="AR33" s="859"/>
      <c r="AS33" s="859"/>
      <c r="AT33" s="859"/>
      <c r="AU33" s="859"/>
      <c r="AV33" s="859"/>
      <c r="AW33" s="859"/>
      <c r="AX33" s="859"/>
      <c r="AY33" s="859"/>
      <c r="AZ33" s="860"/>
      <c r="BA33" s="860"/>
      <c r="BB33" s="860"/>
      <c r="BC33" s="860"/>
      <c r="BD33" s="860"/>
      <c r="BE33" s="861"/>
      <c r="BF33" s="861"/>
      <c r="BG33" s="861"/>
      <c r="BH33" s="861"/>
      <c r="BI33" s="862"/>
      <c r="BJ33" s="224"/>
      <c r="BK33" s="224"/>
      <c r="BL33" s="224"/>
      <c r="BM33" s="224"/>
      <c r="BN33" s="224"/>
      <c r="BO33" s="233"/>
      <c r="BP33" s="233"/>
      <c r="BQ33" s="230">
        <v>27</v>
      </c>
      <c r="BR33" s="231"/>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2"/>
    </row>
    <row r="34" spans="1:131" ht="26.25" customHeight="1">
      <c r="A34" s="234">
        <v>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63"/>
      <c r="AL34" s="859"/>
      <c r="AM34" s="859"/>
      <c r="AN34" s="859"/>
      <c r="AO34" s="859"/>
      <c r="AP34" s="859"/>
      <c r="AQ34" s="859"/>
      <c r="AR34" s="859"/>
      <c r="AS34" s="859"/>
      <c r="AT34" s="859"/>
      <c r="AU34" s="859"/>
      <c r="AV34" s="859"/>
      <c r="AW34" s="859"/>
      <c r="AX34" s="859"/>
      <c r="AY34" s="859"/>
      <c r="AZ34" s="860"/>
      <c r="BA34" s="860"/>
      <c r="BB34" s="860"/>
      <c r="BC34" s="860"/>
      <c r="BD34" s="860"/>
      <c r="BE34" s="861"/>
      <c r="BF34" s="861"/>
      <c r="BG34" s="861"/>
      <c r="BH34" s="861"/>
      <c r="BI34" s="862"/>
      <c r="BJ34" s="224"/>
      <c r="BK34" s="224"/>
      <c r="BL34" s="224"/>
      <c r="BM34" s="224"/>
      <c r="BN34" s="224"/>
      <c r="BO34" s="233"/>
      <c r="BP34" s="233"/>
      <c r="BQ34" s="230">
        <v>28</v>
      </c>
      <c r="BR34" s="231"/>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2"/>
    </row>
    <row r="35" spans="1:131" ht="26.25" customHeight="1">
      <c r="A35" s="234">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4"/>
      <c r="BK35" s="224"/>
      <c r="BL35" s="224"/>
      <c r="BM35" s="224"/>
      <c r="BN35" s="224"/>
      <c r="BO35" s="233"/>
      <c r="BP35" s="233"/>
      <c r="BQ35" s="230">
        <v>29</v>
      </c>
      <c r="BR35" s="231"/>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2"/>
    </row>
    <row r="36" spans="1:131" ht="26.25" customHeight="1">
      <c r="A36" s="234">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4"/>
      <c r="BK36" s="224"/>
      <c r="BL36" s="224"/>
      <c r="BM36" s="224"/>
      <c r="BN36" s="224"/>
      <c r="BO36" s="233"/>
      <c r="BP36" s="233"/>
      <c r="BQ36" s="230">
        <v>30</v>
      </c>
      <c r="BR36" s="231"/>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2"/>
    </row>
    <row r="37" spans="1:131" ht="26.25" customHeight="1">
      <c r="A37" s="234">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4"/>
      <c r="BK37" s="224"/>
      <c r="BL37" s="224"/>
      <c r="BM37" s="224"/>
      <c r="BN37" s="224"/>
      <c r="BO37" s="233"/>
      <c r="BP37" s="233"/>
      <c r="BQ37" s="230">
        <v>31</v>
      </c>
      <c r="BR37" s="231"/>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2"/>
    </row>
    <row r="38" spans="1:131" ht="26.25" customHeight="1">
      <c r="A38" s="234">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4"/>
      <c r="BK38" s="224"/>
      <c r="BL38" s="224"/>
      <c r="BM38" s="224"/>
      <c r="BN38" s="224"/>
      <c r="BO38" s="233"/>
      <c r="BP38" s="233"/>
      <c r="BQ38" s="230">
        <v>32</v>
      </c>
      <c r="BR38" s="231"/>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2"/>
    </row>
    <row r="39" spans="1:131" ht="26.25" customHeight="1">
      <c r="A39" s="234">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4"/>
      <c r="BK39" s="224"/>
      <c r="BL39" s="224"/>
      <c r="BM39" s="224"/>
      <c r="BN39" s="224"/>
      <c r="BO39" s="233"/>
      <c r="BP39" s="233"/>
      <c r="BQ39" s="230">
        <v>33</v>
      </c>
      <c r="BR39" s="231"/>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2"/>
    </row>
    <row r="40" spans="1:131" ht="26.25" customHeight="1">
      <c r="A40" s="230">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4"/>
      <c r="BK40" s="224"/>
      <c r="BL40" s="224"/>
      <c r="BM40" s="224"/>
      <c r="BN40" s="224"/>
      <c r="BO40" s="233"/>
      <c r="BP40" s="233"/>
      <c r="BQ40" s="230">
        <v>34</v>
      </c>
      <c r="BR40" s="231"/>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2"/>
    </row>
    <row r="41" spans="1:131" ht="26.25" customHeight="1">
      <c r="A41" s="230">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4"/>
      <c r="BK41" s="224"/>
      <c r="BL41" s="224"/>
      <c r="BM41" s="224"/>
      <c r="BN41" s="224"/>
      <c r="BO41" s="233"/>
      <c r="BP41" s="233"/>
      <c r="BQ41" s="230">
        <v>35</v>
      </c>
      <c r="BR41" s="231"/>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2"/>
    </row>
    <row r="42" spans="1:131" ht="26.25" customHeight="1">
      <c r="A42" s="230">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4"/>
      <c r="BK42" s="224"/>
      <c r="BL42" s="224"/>
      <c r="BM42" s="224"/>
      <c r="BN42" s="224"/>
      <c r="BO42" s="233"/>
      <c r="BP42" s="233"/>
      <c r="BQ42" s="230">
        <v>36</v>
      </c>
      <c r="BR42" s="231"/>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2"/>
    </row>
    <row r="43" spans="1:131" ht="26.25" customHeight="1">
      <c r="A43" s="230">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4"/>
      <c r="BK43" s="224"/>
      <c r="BL43" s="224"/>
      <c r="BM43" s="224"/>
      <c r="BN43" s="224"/>
      <c r="BO43" s="233"/>
      <c r="BP43" s="233"/>
      <c r="BQ43" s="230">
        <v>37</v>
      </c>
      <c r="BR43" s="231"/>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2"/>
    </row>
    <row r="44" spans="1:131" ht="26.25" customHeight="1">
      <c r="A44" s="230">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4"/>
      <c r="BK44" s="224"/>
      <c r="BL44" s="224"/>
      <c r="BM44" s="224"/>
      <c r="BN44" s="224"/>
      <c r="BO44" s="233"/>
      <c r="BP44" s="233"/>
      <c r="BQ44" s="230">
        <v>38</v>
      </c>
      <c r="BR44" s="231"/>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2"/>
    </row>
    <row r="45" spans="1:131" ht="26.25" customHeight="1">
      <c r="A45" s="230">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4"/>
      <c r="BK45" s="224"/>
      <c r="BL45" s="224"/>
      <c r="BM45" s="224"/>
      <c r="BN45" s="224"/>
      <c r="BO45" s="233"/>
      <c r="BP45" s="233"/>
      <c r="BQ45" s="230">
        <v>39</v>
      </c>
      <c r="BR45" s="231"/>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2"/>
    </row>
    <row r="46" spans="1:131" ht="26.25" customHeight="1">
      <c r="A46" s="230">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4"/>
      <c r="BK46" s="224"/>
      <c r="BL46" s="224"/>
      <c r="BM46" s="224"/>
      <c r="BN46" s="224"/>
      <c r="BO46" s="233"/>
      <c r="BP46" s="233"/>
      <c r="BQ46" s="230">
        <v>40</v>
      </c>
      <c r="BR46" s="231"/>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2"/>
    </row>
    <row r="47" spans="1:131" ht="26.25" customHeight="1">
      <c r="A47" s="230">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4"/>
      <c r="BK47" s="224"/>
      <c r="BL47" s="224"/>
      <c r="BM47" s="224"/>
      <c r="BN47" s="224"/>
      <c r="BO47" s="233"/>
      <c r="BP47" s="233"/>
      <c r="BQ47" s="230">
        <v>41</v>
      </c>
      <c r="BR47" s="231"/>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2"/>
    </row>
    <row r="48" spans="1:131" ht="26.25" customHeight="1">
      <c r="A48" s="230">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4"/>
      <c r="BK48" s="224"/>
      <c r="BL48" s="224"/>
      <c r="BM48" s="224"/>
      <c r="BN48" s="224"/>
      <c r="BO48" s="233"/>
      <c r="BP48" s="233"/>
      <c r="BQ48" s="230">
        <v>42</v>
      </c>
      <c r="BR48" s="231"/>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2"/>
    </row>
    <row r="49" spans="1:131" ht="26.25" customHeight="1">
      <c r="A49" s="230">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4"/>
      <c r="BK49" s="224"/>
      <c r="BL49" s="224"/>
      <c r="BM49" s="224"/>
      <c r="BN49" s="224"/>
      <c r="BO49" s="233"/>
      <c r="BP49" s="233"/>
      <c r="BQ49" s="230">
        <v>43</v>
      </c>
      <c r="BR49" s="231"/>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2"/>
    </row>
    <row r="50" spans="1:131" ht="26.25" customHeight="1">
      <c r="A50" s="230">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4"/>
      <c r="BK50" s="224"/>
      <c r="BL50" s="224"/>
      <c r="BM50" s="224"/>
      <c r="BN50" s="224"/>
      <c r="BO50" s="233"/>
      <c r="BP50" s="233"/>
      <c r="BQ50" s="230">
        <v>44</v>
      </c>
      <c r="BR50" s="231"/>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2"/>
    </row>
    <row r="51" spans="1:131" ht="26.25" customHeight="1">
      <c r="A51" s="230">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4"/>
      <c r="BK51" s="224"/>
      <c r="BL51" s="224"/>
      <c r="BM51" s="224"/>
      <c r="BN51" s="224"/>
      <c r="BO51" s="233"/>
      <c r="BP51" s="233"/>
      <c r="BQ51" s="230">
        <v>45</v>
      </c>
      <c r="BR51" s="231"/>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2"/>
    </row>
    <row r="52" spans="1:131" ht="26.25" customHeight="1">
      <c r="A52" s="230">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4"/>
      <c r="BK52" s="224"/>
      <c r="BL52" s="224"/>
      <c r="BM52" s="224"/>
      <c r="BN52" s="224"/>
      <c r="BO52" s="233"/>
      <c r="BP52" s="233"/>
      <c r="BQ52" s="230">
        <v>46</v>
      </c>
      <c r="BR52" s="231"/>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2"/>
    </row>
    <row r="53" spans="1:131" ht="26.25" customHeight="1">
      <c r="A53" s="230">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4"/>
      <c r="BK53" s="224"/>
      <c r="BL53" s="224"/>
      <c r="BM53" s="224"/>
      <c r="BN53" s="224"/>
      <c r="BO53" s="233"/>
      <c r="BP53" s="233"/>
      <c r="BQ53" s="230">
        <v>47</v>
      </c>
      <c r="BR53" s="231"/>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2"/>
    </row>
    <row r="54" spans="1:131" ht="26.25" customHeight="1">
      <c r="A54" s="230">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4"/>
      <c r="BK54" s="224"/>
      <c r="BL54" s="224"/>
      <c r="BM54" s="224"/>
      <c r="BN54" s="224"/>
      <c r="BO54" s="233"/>
      <c r="BP54" s="233"/>
      <c r="BQ54" s="230">
        <v>48</v>
      </c>
      <c r="BR54" s="231"/>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2"/>
    </row>
    <row r="55" spans="1:131" ht="26.25" customHeight="1">
      <c r="A55" s="230">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4"/>
      <c r="BK55" s="224"/>
      <c r="BL55" s="224"/>
      <c r="BM55" s="224"/>
      <c r="BN55" s="224"/>
      <c r="BO55" s="233"/>
      <c r="BP55" s="233"/>
      <c r="BQ55" s="230">
        <v>49</v>
      </c>
      <c r="BR55" s="231"/>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2"/>
    </row>
    <row r="56" spans="1:131" ht="26.25" customHeight="1">
      <c r="A56" s="230">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4"/>
      <c r="BK56" s="224"/>
      <c r="BL56" s="224"/>
      <c r="BM56" s="224"/>
      <c r="BN56" s="224"/>
      <c r="BO56" s="233"/>
      <c r="BP56" s="233"/>
      <c r="BQ56" s="230">
        <v>50</v>
      </c>
      <c r="BR56" s="231"/>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2"/>
    </row>
    <row r="57" spans="1:131" ht="26.25" customHeight="1">
      <c r="A57" s="230">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4"/>
      <c r="BK57" s="224"/>
      <c r="BL57" s="224"/>
      <c r="BM57" s="224"/>
      <c r="BN57" s="224"/>
      <c r="BO57" s="233"/>
      <c r="BP57" s="233"/>
      <c r="BQ57" s="230">
        <v>51</v>
      </c>
      <c r="BR57" s="231"/>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2"/>
    </row>
    <row r="58" spans="1:131" ht="26.25" customHeight="1">
      <c r="A58" s="230">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4"/>
      <c r="BK58" s="224"/>
      <c r="BL58" s="224"/>
      <c r="BM58" s="224"/>
      <c r="BN58" s="224"/>
      <c r="BO58" s="233"/>
      <c r="BP58" s="233"/>
      <c r="BQ58" s="230">
        <v>52</v>
      </c>
      <c r="BR58" s="231"/>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2"/>
    </row>
    <row r="59" spans="1:131" ht="26.25" customHeight="1">
      <c r="A59" s="230">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4"/>
      <c r="BK59" s="224"/>
      <c r="BL59" s="224"/>
      <c r="BM59" s="224"/>
      <c r="BN59" s="224"/>
      <c r="BO59" s="233"/>
      <c r="BP59" s="233"/>
      <c r="BQ59" s="230">
        <v>53</v>
      </c>
      <c r="BR59" s="231"/>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2"/>
    </row>
    <row r="60" spans="1:131" ht="26.25" customHeight="1">
      <c r="A60" s="230">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4"/>
      <c r="BK60" s="224"/>
      <c r="BL60" s="224"/>
      <c r="BM60" s="224"/>
      <c r="BN60" s="224"/>
      <c r="BO60" s="233"/>
      <c r="BP60" s="233"/>
      <c r="BQ60" s="230">
        <v>54</v>
      </c>
      <c r="BR60" s="231"/>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2"/>
    </row>
    <row r="61" spans="1:131" ht="26.25" customHeight="1" thickBot="1">
      <c r="A61" s="230">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4"/>
      <c r="BK61" s="224"/>
      <c r="BL61" s="224"/>
      <c r="BM61" s="224"/>
      <c r="BN61" s="224"/>
      <c r="BO61" s="233"/>
      <c r="BP61" s="233"/>
      <c r="BQ61" s="230">
        <v>55</v>
      </c>
      <c r="BR61" s="231"/>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2"/>
    </row>
    <row r="62" spans="1:131" ht="26.25" customHeight="1">
      <c r="A62" s="230">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410</v>
      </c>
      <c r="BK62" s="835"/>
      <c r="BL62" s="835"/>
      <c r="BM62" s="835"/>
      <c r="BN62" s="836"/>
      <c r="BO62" s="233"/>
      <c r="BP62" s="233"/>
      <c r="BQ62" s="230">
        <v>56</v>
      </c>
      <c r="BR62" s="231"/>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2"/>
    </row>
    <row r="63" spans="1:131" ht="26.25" customHeight="1" thickBot="1">
      <c r="A63" s="232" t="s">
        <v>392</v>
      </c>
      <c r="B63" s="818" t="s">
        <v>411</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452</v>
      </c>
      <c r="AG63" s="873"/>
      <c r="AH63" s="873"/>
      <c r="AI63" s="873"/>
      <c r="AJ63" s="874"/>
      <c r="AK63" s="875"/>
      <c r="AL63" s="870"/>
      <c r="AM63" s="870"/>
      <c r="AN63" s="870"/>
      <c r="AO63" s="870"/>
      <c r="AP63" s="873">
        <v>4040</v>
      </c>
      <c r="AQ63" s="873"/>
      <c r="AR63" s="873"/>
      <c r="AS63" s="873"/>
      <c r="AT63" s="873"/>
      <c r="AU63" s="873">
        <v>2421</v>
      </c>
      <c r="AV63" s="873"/>
      <c r="AW63" s="873"/>
      <c r="AX63" s="873"/>
      <c r="AY63" s="873"/>
      <c r="AZ63" s="877"/>
      <c r="BA63" s="877"/>
      <c r="BB63" s="877"/>
      <c r="BC63" s="877"/>
      <c r="BD63" s="877"/>
      <c r="BE63" s="878"/>
      <c r="BF63" s="878"/>
      <c r="BG63" s="878"/>
      <c r="BH63" s="878"/>
      <c r="BI63" s="879"/>
      <c r="BJ63" s="880" t="s">
        <v>412</v>
      </c>
      <c r="BK63" s="881"/>
      <c r="BL63" s="881"/>
      <c r="BM63" s="881"/>
      <c r="BN63" s="882"/>
      <c r="BO63" s="233"/>
      <c r="BP63" s="233"/>
      <c r="BQ63" s="230">
        <v>57</v>
      </c>
      <c r="BR63" s="231"/>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2"/>
    </row>
    <row r="64" spans="1:131" ht="26.25" customHeight="1">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2"/>
    </row>
    <row r="65" spans="1:131" ht="26.25" customHeight="1" thickBot="1">
      <c r="A65" s="224" t="s">
        <v>413</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3"/>
      <c r="BF65" s="233"/>
      <c r="BG65" s="233"/>
      <c r="BH65" s="233"/>
      <c r="BI65" s="233"/>
      <c r="BJ65" s="233"/>
      <c r="BK65" s="233"/>
      <c r="BL65" s="233"/>
      <c r="BM65" s="233"/>
      <c r="BN65" s="233"/>
      <c r="BO65" s="233"/>
      <c r="BP65" s="233"/>
      <c r="BQ65" s="230">
        <v>59</v>
      </c>
      <c r="BR65" s="231"/>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2"/>
    </row>
    <row r="66" spans="1:131" ht="26.25" customHeight="1">
      <c r="A66" s="756" t="s">
        <v>414</v>
      </c>
      <c r="B66" s="757"/>
      <c r="C66" s="757"/>
      <c r="D66" s="757"/>
      <c r="E66" s="757"/>
      <c r="F66" s="757"/>
      <c r="G66" s="757"/>
      <c r="H66" s="757"/>
      <c r="I66" s="757"/>
      <c r="J66" s="757"/>
      <c r="K66" s="757"/>
      <c r="L66" s="757"/>
      <c r="M66" s="757"/>
      <c r="N66" s="757"/>
      <c r="O66" s="757"/>
      <c r="P66" s="758"/>
      <c r="Q66" s="762" t="s">
        <v>396</v>
      </c>
      <c r="R66" s="763"/>
      <c r="S66" s="763"/>
      <c r="T66" s="763"/>
      <c r="U66" s="764"/>
      <c r="V66" s="762" t="s">
        <v>397</v>
      </c>
      <c r="W66" s="763"/>
      <c r="X66" s="763"/>
      <c r="Y66" s="763"/>
      <c r="Z66" s="764"/>
      <c r="AA66" s="762" t="s">
        <v>398</v>
      </c>
      <c r="AB66" s="763"/>
      <c r="AC66" s="763"/>
      <c r="AD66" s="763"/>
      <c r="AE66" s="764"/>
      <c r="AF66" s="883" t="s">
        <v>399</v>
      </c>
      <c r="AG66" s="844"/>
      <c r="AH66" s="844"/>
      <c r="AI66" s="844"/>
      <c r="AJ66" s="884"/>
      <c r="AK66" s="762" t="s">
        <v>400</v>
      </c>
      <c r="AL66" s="757"/>
      <c r="AM66" s="757"/>
      <c r="AN66" s="757"/>
      <c r="AO66" s="758"/>
      <c r="AP66" s="762" t="s">
        <v>401</v>
      </c>
      <c r="AQ66" s="763"/>
      <c r="AR66" s="763"/>
      <c r="AS66" s="763"/>
      <c r="AT66" s="764"/>
      <c r="AU66" s="762" t="s">
        <v>415</v>
      </c>
      <c r="AV66" s="763"/>
      <c r="AW66" s="763"/>
      <c r="AX66" s="763"/>
      <c r="AY66" s="764"/>
      <c r="AZ66" s="762" t="s">
        <v>379</v>
      </c>
      <c r="BA66" s="763"/>
      <c r="BB66" s="763"/>
      <c r="BC66" s="763"/>
      <c r="BD66" s="769"/>
      <c r="BE66" s="233"/>
      <c r="BF66" s="233"/>
      <c r="BG66" s="233"/>
      <c r="BH66" s="233"/>
      <c r="BI66" s="233"/>
      <c r="BJ66" s="233"/>
      <c r="BK66" s="233"/>
      <c r="BL66" s="233"/>
      <c r="BM66" s="233"/>
      <c r="BN66" s="233"/>
      <c r="BO66" s="233"/>
      <c r="BP66" s="233"/>
      <c r="BQ66" s="230">
        <v>60</v>
      </c>
      <c r="BR66" s="235"/>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2"/>
    </row>
    <row r="67" spans="1:131" ht="26.25" customHeight="1" thickBot="1">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3"/>
      <c r="BF67" s="233"/>
      <c r="BG67" s="233"/>
      <c r="BH67" s="233"/>
      <c r="BI67" s="233"/>
      <c r="BJ67" s="233"/>
      <c r="BK67" s="233"/>
      <c r="BL67" s="233"/>
      <c r="BM67" s="233"/>
      <c r="BN67" s="233"/>
      <c r="BO67" s="233"/>
      <c r="BP67" s="233"/>
      <c r="BQ67" s="230">
        <v>61</v>
      </c>
      <c r="BR67" s="235"/>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2"/>
    </row>
    <row r="68" spans="1:131" ht="26.25" customHeight="1" thickTop="1">
      <c r="A68" s="228">
        <v>1</v>
      </c>
      <c r="B68" s="898" t="s">
        <v>578</v>
      </c>
      <c r="C68" s="899"/>
      <c r="D68" s="899"/>
      <c r="E68" s="899"/>
      <c r="F68" s="899"/>
      <c r="G68" s="899"/>
      <c r="H68" s="899"/>
      <c r="I68" s="899"/>
      <c r="J68" s="899"/>
      <c r="K68" s="899"/>
      <c r="L68" s="899"/>
      <c r="M68" s="899"/>
      <c r="N68" s="899"/>
      <c r="O68" s="899"/>
      <c r="P68" s="900"/>
      <c r="Q68" s="901">
        <v>2842</v>
      </c>
      <c r="R68" s="895"/>
      <c r="S68" s="895"/>
      <c r="T68" s="895"/>
      <c r="U68" s="895"/>
      <c r="V68" s="895">
        <v>2640</v>
      </c>
      <c r="W68" s="895"/>
      <c r="X68" s="895"/>
      <c r="Y68" s="895"/>
      <c r="Z68" s="895"/>
      <c r="AA68" s="895">
        <v>202</v>
      </c>
      <c r="AB68" s="895"/>
      <c r="AC68" s="895"/>
      <c r="AD68" s="895"/>
      <c r="AE68" s="895"/>
      <c r="AF68" s="895">
        <v>169</v>
      </c>
      <c r="AG68" s="895"/>
      <c r="AH68" s="895"/>
      <c r="AI68" s="895"/>
      <c r="AJ68" s="895"/>
      <c r="AK68" s="895">
        <v>114</v>
      </c>
      <c r="AL68" s="895"/>
      <c r="AM68" s="895"/>
      <c r="AN68" s="895"/>
      <c r="AO68" s="895"/>
      <c r="AP68" s="895">
        <v>49</v>
      </c>
      <c r="AQ68" s="895"/>
      <c r="AR68" s="895"/>
      <c r="AS68" s="895"/>
      <c r="AT68" s="895"/>
      <c r="AU68" s="895">
        <v>2</v>
      </c>
      <c r="AV68" s="895"/>
      <c r="AW68" s="895"/>
      <c r="AX68" s="895"/>
      <c r="AY68" s="895"/>
      <c r="AZ68" s="896"/>
      <c r="BA68" s="896"/>
      <c r="BB68" s="896"/>
      <c r="BC68" s="896"/>
      <c r="BD68" s="897"/>
      <c r="BE68" s="233"/>
      <c r="BF68" s="233"/>
      <c r="BG68" s="233"/>
      <c r="BH68" s="233"/>
      <c r="BI68" s="233"/>
      <c r="BJ68" s="233"/>
      <c r="BK68" s="233"/>
      <c r="BL68" s="233"/>
      <c r="BM68" s="233"/>
      <c r="BN68" s="233"/>
      <c r="BO68" s="233"/>
      <c r="BP68" s="233"/>
      <c r="BQ68" s="230">
        <v>62</v>
      </c>
      <c r="BR68" s="235"/>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2"/>
    </row>
    <row r="69" spans="1:131" ht="26.25" customHeight="1">
      <c r="A69" s="230">
        <v>2</v>
      </c>
      <c r="B69" s="902" t="s">
        <v>579</v>
      </c>
      <c r="C69" s="903"/>
      <c r="D69" s="903"/>
      <c r="E69" s="903"/>
      <c r="F69" s="903"/>
      <c r="G69" s="903"/>
      <c r="H69" s="903"/>
      <c r="I69" s="903"/>
      <c r="J69" s="903"/>
      <c r="K69" s="903"/>
      <c r="L69" s="903"/>
      <c r="M69" s="903"/>
      <c r="N69" s="903"/>
      <c r="O69" s="903"/>
      <c r="P69" s="904"/>
      <c r="Q69" s="905">
        <v>16587</v>
      </c>
      <c r="R69" s="859"/>
      <c r="S69" s="859"/>
      <c r="T69" s="859"/>
      <c r="U69" s="859"/>
      <c r="V69" s="859">
        <v>16185</v>
      </c>
      <c r="W69" s="859"/>
      <c r="X69" s="859"/>
      <c r="Y69" s="859"/>
      <c r="Z69" s="859"/>
      <c r="AA69" s="859">
        <v>402</v>
      </c>
      <c r="AB69" s="859"/>
      <c r="AC69" s="859"/>
      <c r="AD69" s="859"/>
      <c r="AE69" s="859"/>
      <c r="AF69" s="859">
        <v>402</v>
      </c>
      <c r="AG69" s="859"/>
      <c r="AH69" s="859"/>
      <c r="AI69" s="859"/>
      <c r="AJ69" s="859"/>
      <c r="AK69" s="859">
        <v>38</v>
      </c>
      <c r="AL69" s="859"/>
      <c r="AM69" s="859"/>
      <c r="AN69" s="859"/>
      <c r="AO69" s="859"/>
      <c r="AP69" s="859"/>
      <c r="AQ69" s="859"/>
      <c r="AR69" s="859"/>
      <c r="AS69" s="859"/>
      <c r="AT69" s="859"/>
      <c r="AU69" s="859"/>
      <c r="AV69" s="859"/>
      <c r="AW69" s="859"/>
      <c r="AX69" s="859"/>
      <c r="AY69" s="859"/>
      <c r="AZ69" s="861"/>
      <c r="BA69" s="861"/>
      <c r="BB69" s="861"/>
      <c r="BC69" s="861"/>
      <c r="BD69" s="862"/>
      <c r="BE69" s="233"/>
      <c r="BF69" s="233"/>
      <c r="BG69" s="233"/>
      <c r="BH69" s="233"/>
      <c r="BI69" s="233"/>
      <c r="BJ69" s="233"/>
      <c r="BK69" s="233"/>
      <c r="BL69" s="233"/>
      <c r="BM69" s="233"/>
      <c r="BN69" s="233"/>
      <c r="BO69" s="233"/>
      <c r="BP69" s="233"/>
      <c r="BQ69" s="230">
        <v>63</v>
      </c>
      <c r="BR69" s="235"/>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2"/>
    </row>
    <row r="70" spans="1:131" ht="26.25" customHeight="1">
      <c r="A70" s="230">
        <v>3</v>
      </c>
      <c r="B70" s="902" t="s">
        <v>580</v>
      </c>
      <c r="C70" s="903"/>
      <c r="D70" s="903"/>
      <c r="E70" s="903"/>
      <c r="F70" s="903"/>
      <c r="G70" s="903"/>
      <c r="H70" s="903"/>
      <c r="I70" s="903"/>
      <c r="J70" s="903"/>
      <c r="K70" s="903"/>
      <c r="L70" s="903"/>
      <c r="M70" s="903"/>
      <c r="N70" s="903"/>
      <c r="O70" s="903"/>
      <c r="P70" s="904"/>
      <c r="Q70" s="905">
        <v>33</v>
      </c>
      <c r="R70" s="859"/>
      <c r="S70" s="859"/>
      <c r="T70" s="859"/>
      <c r="U70" s="859"/>
      <c r="V70" s="859">
        <v>33</v>
      </c>
      <c r="W70" s="859"/>
      <c r="X70" s="859"/>
      <c r="Y70" s="859"/>
      <c r="Z70" s="859"/>
      <c r="AA70" s="859">
        <v>0</v>
      </c>
      <c r="AB70" s="859"/>
      <c r="AC70" s="859"/>
      <c r="AD70" s="859"/>
      <c r="AE70" s="859"/>
      <c r="AF70" s="859">
        <v>0</v>
      </c>
      <c r="AG70" s="859"/>
      <c r="AH70" s="859"/>
      <c r="AI70" s="859"/>
      <c r="AJ70" s="859"/>
      <c r="AK70" s="859"/>
      <c r="AL70" s="859"/>
      <c r="AM70" s="859"/>
      <c r="AN70" s="859"/>
      <c r="AO70" s="859"/>
      <c r="AP70" s="859"/>
      <c r="AQ70" s="859"/>
      <c r="AR70" s="859"/>
      <c r="AS70" s="859"/>
      <c r="AT70" s="859"/>
      <c r="AU70" s="859"/>
      <c r="AV70" s="859"/>
      <c r="AW70" s="859"/>
      <c r="AX70" s="859"/>
      <c r="AY70" s="859"/>
      <c r="AZ70" s="861"/>
      <c r="BA70" s="861"/>
      <c r="BB70" s="861"/>
      <c r="BC70" s="861"/>
      <c r="BD70" s="862"/>
      <c r="BE70" s="233"/>
      <c r="BF70" s="233"/>
      <c r="BG70" s="233"/>
      <c r="BH70" s="233"/>
      <c r="BI70" s="233"/>
      <c r="BJ70" s="233"/>
      <c r="BK70" s="233"/>
      <c r="BL70" s="233"/>
      <c r="BM70" s="233"/>
      <c r="BN70" s="233"/>
      <c r="BO70" s="233"/>
      <c r="BP70" s="233"/>
      <c r="BQ70" s="230">
        <v>64</v>
      </c>
      <c r="BR70" s="235"/>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2"/>
    </row>
    <row r="71" spans="1:131" ht="26.25" customHeight="1">
      <c r="A71" s="230">
        <v>4</v>
      </c>
      <c r="B71" s="902" t="s">
        <v>581</v>
      </c>
      <c r="C71" s="903"/>
      <c r="D71" s="903"/>
      <c r="E71" s="903"/>
      <c r="F71" s="903"/>
      <c r="G71" s="903"/>
      <c r="H71" s="903"/>
      <c r="I71" s="903"/>
      <c r="J71" s="903"/>
      <c r="K71" s="903"/>
      <c r="L71" s="903"/>
      <c r="M71" s="903"/>
      <c r="N71" s="903"/>
      <c r="O71" s="903"/>
      <c r="P71" s="904"/>
      <c r="Q71" s="905">
        <v>195</v>
      </c>
      <c r="R71" s="859"/>
      <c r="S71" s="859"/>
      <c r="T71" s="859"/>
      <c r="U71" s="859"/>
      <c r="V71" s="859">
        <v>189</v>
      </c>
      <c r="W71" s="859"/>
      <c r="X71" s="859"/>
      <c r="Y71" s="859"/>
      <c r="Z71" s="859"/>
      <c r="AA71" s="859">
        <v>6</v>
      </c>
      <c r="AB71" s="859"/>
      <c r="AC71" s="859"/>
      <c r="AD71" s="859"/>
      <c r="AE71" s="859"/>
      <c r="AF71" s="859">
        <v>6</v>
      </c>
      <c r="AG71" s="859"/>
      <c r="AH71" s="859"/>
      <c r="AI71" s="859"/>
      <c r="AJ71" s="859"/>
      <c r="AK71" s="859">
        <v>2</v>
      </c>
      <c r="AL71" s="859"/>
      <c r="AM71" s="859"/>
      <c r="AN71" s="859"/>
      <c r="AO71" s="859"/>
      <c r="AP71" s="859"/>
      <c r="AQ71" s="859"/>
      <c r="AR71" s="859"/>
      <c r="AS71" s="859"/>
      <c r="AT71" s="859"/>
      <c r="AU71" s="859"/>
      <c r="AV71" s="859"/>
      <c r="AW71" s="859"/>
      <c r="AX71" s="859"/>
      <c r="AY71" s="859"/>
      <c r="AZ71" s="861"/>
      <c r="BA71" s="861"/>
      <c r="BB71" s="861"/>
      <c r="BC71" s="861"/>
      <c r="BD71" s="862"/>
      <c r="BE71" s="233"/>
      <c r="BF71" s="233"/>
      <c r="BG71" s="233"/>
      <c r="BH71" s="233"/>
      <c r="BI71" s="233"/>
      <c r="BJ71" s="233"/>
      <c r="BK71" s="233"/>
      <c r="BL71" s="233"/>
      <c r="BM71" s="233"/>
      <c r="BN71" s="233"/>
      <c r="BO71" s="233"/>
      <c r="BP71" s="233"/>
      <c r="BQ71" s="230">
        <v>65</v>
      </c>
      <c r="BR71" s="235"/>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2"/>
    </row>
    <row r="72" spans="1:131" ht="26.25" customHeight="1">
      <c r="A72" s="230">
        <v>5</v>
      </c>
      <c r="B72" s="902" t="s">
        <v>582</v>
      </c>
      <c r="C72" s="903"/>
      <c r="D72" s="903"/>
      <c r="E72" s="903"/>
      <c r="F72" s="903"/>
      <c r="G72" s="903"/>
      <c r="H72" s="903"/>
      <c r="I72" s="903"/>
      <c r="J72" s="903"/>
      <c r="K72" s="903"/>
      <c r="L72" s="903"/>
      <c r="M72" s="903"/>
      <c r="N72" s="903"/>
      <c r="O72" s="903"/>
      <c r="P72" s="904"/>
      <c r="Q72" s="905">
        <v>161626</v>
      </c>
      <c r="R72" s="859"/>
      <c r="S72" s="859"/>
      <c r="T72" s="859"/>
      <c r="U72" s="859"/>
      <c r="V72" s="859">
        <v>158326</v>
      </c>
      <c r="W72" s="859"/>
      <c r="X72" s="859"/>
      <c r="Y72" s="859"/>
      <c r="Z72" s="859"/>
      <c r="AA72" s="859">
        <v>3299</v>
      </c>
      <c r="AB72" s="859"/>
      <c r="AC72" s="859"/>
      <c r="AD72" s="859"/>
      <c r="AE72" s="859"/>
      <c r="AF72" s="859">
        <v>3299</v>
      </c>
      <c r="AG72" s="859"/>
      <c r="AH72" s="859"/>
      <c r="AI72" s="859"/>
      <c r="AJ72" s="859"/>
      <c r="AK72" s="859">
        <v>4404</v>
      </c>
      <c r="AL72" s="859"/>
      <c r="AM72" s="859"/>
      <c r="AN72" s="859"/>
      <c r="AO72" s="859"/>
      <c r="AP72" s="859"/>
      <c r="AQ72" s="859"/>
      <c r="AR72" s="859"/>
      <c r="AS72" s="859"/>
      <c r="AT72" s="859"/>
      <c r="AU72" s="859"/>
      <c r="AV72" s="859"/>
      <c r="AW72" s="859"/>
      <c r="AX72" s="859"/>
      <c r="AY72" s="859"/>
      <c r="AZ72" s="861"/>
      <c r="BA72" s="861"/>
      <c r="BB72" s="861"/>
      <c r="BC72" s="861"/>
      <c r="BD72" s="862"/>
      <c r="BE72" s="233"/>
      <c r="BF72" s="233"/>
      <c r="BG72" s="233"/>
      <c r="BH72" s="233"/>
      <c r="BI72" s="233"/>
      <c r="BJ72" s="233"/>
      <c r="BK72" s="233"/>
      <c r="BL72" s="233"/>
      <c r="BM72" s="233"/>
      <c r="BN72" s="233"/>
      <c r="BO72" s="233"/>
      <c r="BP72" s="233"/>
      <c r="BQ72" s="230">
        <v>66</v>
      </c>
      <c r="BR72" s="235"/>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2"/>
    </row>
    <row r="73" spans="1:131" ht="26.25" customHeight="1">
      <c r="A73" s="230">
        <v>6</v>
      </c>
      <c r="B73" s="902" t="s">
        <v>583</v>
      </c>
      <c r="C73" s="903"/>
      <c r="D73" s="903"/>
      <c r="E73" s="903"/>
      <c r="F73" s="903"/>
      <c r="G73" s="903"/>
      <c r="H73" s="903"/>
      <c r="I73" s="903"/>
      <c r="J73" s="903"/>
      <c r="K73" s="903"/>
      <c r="L73" s="903"/>
      <c r="M73" s="903"/>
      <c r="N73" s="903"/>
      <c r="O73" s="903"/>
      <c r="P73" s="904"/>
      <c r="Q73" s="905">
        <v>10965</v>
      </c>
      <c r="R73" s="859"/>
      <c r="S73" s="859"/>
      <c r="T73" s="859"/>
      <c r="U73" s="859"/>
      <c r="V73" s="859">
        <v>10735</v>
      </c>
      <c r="W73" s="859"/>
      <c r="X73" s="859"/>
      <c r="Y73" s="859"/>
      <c r="Z73" s="859"/>
      <c r="AA73" s="859">
        <v>230</v>
      </c>
      <c r="AB73" s="859"/>
      <c r="AC73" s="859"/>
      <c r="AD73" s="859"/>
      <c r="AE73" s="859"/>
      <c r="AF73" s="859">
        <v>230</v>
      </c>
      <c r="AG73" s="859"/>
      <c r="AH73" s="859"/>
      <c r="AI73" s="859"/>
      <c r="AJ73" s="859"/>
      <c r="AK73" s="859">
        <v>84</v>
      </c>
      <c r="AL73" s="859"/>
      <c r="AM73" s="859"/>
      <c r="AN73" s="859"/>
      <c r="AO73" s="859"/>
      <c r="AP73" s="859"/>
      <c r="AQ73" s="859"/>
      <c r="AR73" s="859"/>
      <c r="AS73" s="859"/>
      <c r="AT73" s="859"/>
      <c r="AU73" s="859"/>
      <c r="AV73" s="859"/>
      <c r="AW73" s="859"/>
      <c r="AX73" s="859"/>
      <c r="AY73" s="859"/>
      <c r="AZ73" s="861"/>
      <c r="BA73" s="861"/>
      <c r="BB73" s="861"/>
      <c r="BC73" s="861"/>
      <c r="BD73" s="862"/>
      <c r="BE73" s="233"/>
      <c r="BF73" s="233"/>
      <c r="BG73" s="233"/>
      <c r="BH73" s="233"/>
      <c r="BI73" s="233"/>
      <c r="BJ73" s="233"/>
      <c r="BK73" s="233"/>
      <c r="BL73" s="233"/>
      <c r="BM73" s="233"/>
      <c r="BN73" s="233"/>
      <c r="BO73" s="233"/>
      <c r="BP73" s="233"/>
      <c r="BQ73" s="230">
        <v>67</v>
      </c>
      <c r="BR73" s="235"/>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2"/>
    </row>
    <row r="74" spans="1:131" ht="26.25" customHeight="1">
      <c r="A74" s="230">
        <v>7</v>
      </c>
      <c r="B74" s="902" t="s">
        <v>584</v>
      </c>
      <c r="C74" s="903"/>
      <c r="D74" s="903"/>
      <c r="E74" s="903"/>
      <c r="F74" s="903"/>
      <c r="G74" s="903"/>
      <c r="H74" s="903"/>
      <c r="I74" s="903"/>
      <c r="J74" s="903"/>
      <c r="K74" s="903"/>
      <c r="L74" s="903"/>
      <c r="M74" s="903"/>
      <c r="N74" s="903"/>
      <c r="O74" s="903"/>
      <c r="P74" s="904"/>
      <c r="Q74" s="905">
        <v>97</v>
      </c>
      <c r="R74" s="859"/>
      <c r="S74" s="859"/>
      <c r="T74" s="859"/>
      <c r="U74" s="859"/>
      <c r="V74" s="859">
        <v>92</v>
      </c>
      <c r="W74" s="859"/>
      <c r="X74" s="859"/>
      <c r="Y74" s="859"/>
      <c r="Z74" s="859"/>
      <c r="AA74" s="859">
        <v>5</v>
      </c>
      <c r="AB74" s="859"/>
      <c r="AC74" s="859"/>
      <c r="AD74" s="859"/>
      <c r="AE74" s="859"/>
      <c r="AF74" s="859">
        <v>5</v>
      </c>
      <c r="AG74" s="859"/>
      <c r="AH74" s="859"/>
      <c r="AI74" s="859"/>
      <c r="AJ74" s="859"/>
      <c r="AK74" s="859">
        <v>21</v>
      </c>
      <c r="AL74" s="859"/>
      <c r="AM74" s="859"/>
      <c r="AN74" s="859"/>
      <c r="AO74" s="859"/>
      <c r="AP74" s="859"/>
      <c r="AQ74" s="859"/>
      <c r="AR74" s="859"/>
      <c r="AS74" s="859"/>
      <c r="AT74" s="859"/>
      <c r="AU74" s="859"/>
      <c r="AV74" s="859"/>
      <c r="AW74" s="859"/>
      <c r="AX74" s="859"/>
      <c r="AY74" s="859"/>
      <c r="AZ74" s="861"/>
      <c r="BA74" s="861"/>
      <c r="BB74" s="861"/>
      <c r="BC74" s="861"/>
      <c r="BD74" s="862"/>
      <c r="BE74" s="233"/>
      <c r="BF74" s="233"/>
      <c r="BG74" s="233"/>
      <c r="BH74" s="233"/>
      <c r="BI74" s="233"/>
      <c r="BJ74" s="233"/>
      <c r="BK74" s="233"/>
      <c r="BL74" s="233"/>
      <c r="BM74" s="233"/>
      <c r="BN74" s="233"/>
      <c r="BO74" s="233"/>
      <c r="BP74" s="233"/>
      <c r="BQ74" s="230">
        <v>68</v>
      </c>
      <c r="BR74" s="235"/>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2"/>
    </row>
    <row r="75" spans="1:131" ht="26.25" customHeight="1">
      <c r="A75" s="230">
        <v>8</v>
      </c>
      <c r="B75" s="902"/>
      <c r="C75" s="903"/>
      <c r="D75" s="903"/>
      <c r="E75" s="903"/>
      <c r="F75" s="903"/>
      <c r="G75" s="903"/>
      <c r="H75" s="903"/>
      <c r="I75" s="903"/>
      <c r="J75" s="903"/>
      <c r="K75" s="903"/>
      <c r="L75" s="903"/>
      <c r="M75" s="903"/>
      <c r="N75" s="903"/>
      <c r="O75" s="903"/>
      <c r="P75" s="904"/>
      <c r="Q75" s="906"/>
      <c r="R75" s="907"/>
      <c r="S75" s="907"/>
      <c r="T75" s="907"/>
      <c r="U75" s="863"/>
      <c r="V75" s="908"/>
      <c r="W75" s="907"/>
      <c r="X75" s="907"/>
      <c r="Y75" s="907"/>
      <c r="Z75" s="863"/>
      <c r="AA75" s="908"/>
      <c r="AB75" s="907"/>
      <c r="AC75" s="907"/>
      <c r="AD75" s="907"/>
      <c r="AE75" s="863"/>
      <c r="AF75" s="908"/>
      <c r="AG75" s="907"/>
      <c r="AH75" s="907"/>
      <c r="AI75" s="907"/>
      <c r="AJ75" s="863"/>
      <c r="AK75" s="908"/>
      <c r="AL75" s="907"/>
      <c r="AM75" s="907"/>
      <c r="AN75" s="907"/>
      <c r="AO75" s="863"/>
      <c r="AP75" s="908"/>
      <c r="AQ75" s="907"/>
      <c r="AR75" s="907"/>
      <c r="AS75" s="907"/>
      <c r="AT75" s="863"/>
      <c r="AU75" s="908"/>
      <c r="AV75" s="907"/>
      <c r="AW75" s="907"/>
      <c r="AX75" s="907"/>
      <c r="AY75" s="863"/>
      <c r="AZ75" s="861"/>
      <c r="BA75" s="861"/>
      <c r="BB75" s="861"/>
      <c r="BC75" s="861"/>
      <c r="BD75" s="862"/>
      <c r="BE75" s="233"/>
      <c r="BF75" s="233"/>
      <c r="BG75" s="233"/>
      <c r="BH75" s="233"/>
      <c r="BI75" s="233"/>
      <c r="BJ75" s="233"/>
      <c r="BK75" s="233"/>
      <c r="BL75" s="233"/>
      <c r="BM75" s="233"/>
      <c r="BN75" s="233"/>
      <c r="BO75" s="233"/>
      <c r="BP75" s="233"/>
      <c r="BQ75" s="230">
        <v>69</v>
      </c>
      <c r="BR75" s="235"/>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2"/>
    </row>
    <row r="76" spans="1:131" ht="26.25" customHeight="1">
      <c r="A76" s="230">
        <v>9</v>
      </c>
      <c r="B76" s="902"/>
      <c r="C76" s="903"/>
      <c r="D76" s="903"/>
      <c r="E76" s="903"/>
      <c r="F76" s="903"/>
      <c r="G76" s="903"/>
      <c r="H76" s="903"/>
      <c r="I76" s="903"/>
      <c r="J76" s="903"/>
      <c r="K76" s="903"/>
      <c r="L76" s="903"/>
      <c r="M76" s="903"/>
      <c r="N76" s="903"/>
      <c r="O76" s="903"/>
      <c r="P76" s="904"/>
      <c r="Q76" s="906"/>
      <c r="R76" s="907"/>
      <c r="S76" s="907"/>
      <c r="T76" s="907"/>
      <c r="U76" s="863"/>
      <c r="V76" s="908"/>
      <c r="W76" s="907"/>
      <c r="X76" s="907"/>
      <c r="Y76" s="907"/>
      <c r="Z76" s="863"/>
      <c r="AA76" s="908"/>
      <c r="AB76" s="907"/>
      <c r="AC76" s="907"/>
      <c r="AD76" s="907"/>
      <c r="AE76" s="863"/>
      <c r="AF76" s="908"/>
      <c r="AG76" s="907"/>
      <c r="AH76" s="907"/>
      <c r="AI76" s="907"/>
      <c r="AJ76" s="863"/>
      <c r="AK76" s="908"/>
      <c r="AL76" s="907"/>
      <c r="AM76" s="907"/>
      <c r="AN76" s="907"/>
      <c r="AO76" s="863"/>
      <c r="AP76" s="908"/>
      <c r="AQ76" s="907"/>
      <c r="AR76" s="907"/>
      <c r="AS76" s="907"/>
      <c r="AT76" s="863"/>
      <c r="AU76" s="908"/>
      <c r="AV76" s="907"/>
      <c r="AW76" s="907"/>
      <c r="AX76" s="907"/>
      <c r="AY76" s="863"/>
      <c r="AZ76" s="861"/>
      <c r="BA76" s="861"/>
      <c r="BB76" s="861"/>
      <c r="BC76" s="861"/>
      <c r="BD76" s="862"/>
      <c r="BE76" s="233"/>
      <c r="BF76" s="233"/>
      <c r="BG76" s="233"/>
      <c r="BH76" s="233"/>
      <c r="BI76" s="233"/>
      <c r="BJ76" s="233"/>
      <c r="BK76" s="233"/>
      <c r="BL76" s="233"/>
      <c r="BM76" s="233"/>
      <c r="BN76" s="233"/>
      <c r="BO76" s="233"/>
      <c r="BP76" s="233"/>
      <c r="BQ76" s="230">
        <v>70</v>
      </c>
      <c r="BR76" s="235"/>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2"/>
    </row>
    <row r="77" spans="1:131" ht="26.25" customHeight="1">
      <c r="A77" s="230">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3"/>
      <c r="BF77" s="233"/>
      <c r="BG77" s="233"/>
      <c r="BH77" s="233"/>
      <c r="BI77" s="233"/>
      <c r="BJ77" s="233"/>
      <c r="BK77" s="233"/>
      <c r="BL77" s="233"/>
      <c r="BM77" s="233"/>
      <c r="BN77" s="233"/>
      <c r="BO77" s="233"/>
      <c r="BP77" s="233"/>
      <c r="BQ77" s="230">
        <v>71</v>
      </c>
      <c r="BR77" s="235"/>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2"/>
    </row>
    <row r="78" spans="1:131" ht="26.25" customHeight="1">
      <c r="A78" s="230">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3"/>
      <c r="BF78" s="233"/>
      <c r="BG78" s="233"/>
      <c r="BH78" s="233"/>
      <c r="BI78" s="233"/>
      <c r="BJ78" s="222"/>
      <c r="BK78" s="222"/>
      <c r="BL78" s="222"/>
      <c r="BM78" s="222"/>
      <c r="BN78" s="222"/>
      <c r="BO78" s="233"/>
      <c r="BP78" s="233"/>
      <c r="BQ78" s="230">
        <v>72</v>
      </c>
      <c r="BR78" s="235"/>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2"/>
    </row>
    <row r="79" spans="1:131" ht="26.25" customHeight="1">
      <c r="A79" s="230">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3"/>
      <c r="BF79" s="233"/>
      <c r="BG79" s="233"/>
      <c r="BH79" s="233"/>
      <c r="BI79" s="233"/>
      <c r="BJ79" s="222"/>
      <c r="BK79" s="222"/>
      <c r="BL79" s="222"/>
      <c r="BM79" s="222"/>
      <c r="BN79" s="222"/>
      <c r="BO79" s="233"/>
      <c r="BP79" s="233"/>
      <c r="BQ79" s="230">
        <v>73</v>
      </c>
      <c r="BR79" s="235"/>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2"/>
    </row>
    <row r="80" spans="1:131" ht="26.25" customHeight="1">
      <c r="A80" s="230">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3"/>
      <c r="BF80" s="233"/>
      <c r="BG80" s="233"/>
      <c r="BH80" s="233"/>
      <c r="BI80" s="233"/>
      <c r="BJ80" s="233"/>
      <c r="BK80" s="233"/>
      <c r="BL80" s="233"/>
      <c r="BM80" s="233"/>
      <c r="BN80" s="233"/>
      <c r="BO80" s="233"/>
      <c r="BP80" s="233"/>
      <c r="BQ80" s="230">
        <v>74</v>
      </c>
      <c r="BR80" s="235"/>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2"/>
    </row>
    <row r="81" spans="1:131" ht="26.25" customHeight="1">
      <c r="A81" s="230">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3"/>
      <c r="BF81" s="233"/>
      <c r="BG81" s="233"/>
      <c r="BH81" s="233"/>
      <c r="BI81" s="233"/>
      <c r="BJ81" s="233"/>
      <c r="BK81" s="233"/>
      <c r="BL81" s="233"/>
      <c r="BM81" s="233"/>
      <c r="BN81" s="233"/>
      <c r="BO81" s="233"/>
      <c r="BP81" s="233"/>
      <c r="BQ81" s="230">
        <v>75</v>
      </c>
      <c r="BR81" s="235"/>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2"/>
    </row>
    <row r="82" spans="1:131" ht="26.25" customHeight="1">
      <c r="A82" s="230">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3"/>
      <c r="BF82" s="233"/>
      <c r="BG82" s="233"/>
      <c r="BH82" s="233"/>
      <c r="BI82" s="233"/>
      <c r="BJ82" s="233"/>
      <c r="BK82" s="233"/>
      <c r="BL82" s="233"/>
      <c r="BM82" s="233"/>
      <c r="BN82" s="233"/>
      <c r="BO82" s="233"/>
      <c r="BP82" s="233"/>
      <c r="BQ82" s="230">
        <v>76</v>
      </c>
      <c r="BR82" s="235"/>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2"/>
    </row>
    <row r="83" spans="1:131" ht="26.25" customHeight="1">
      <c r="A83" s="230">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3"/>
      <c r="BF83" s="233"/>
      <c r="BG83" s="233"/>
      <c r="BH83" s="233"/>
      <c r="BI83" s="233"/>
      <c r="BJ83" s="233"/>
      <c r="BK83" s="233"/>
      <c r="BL83" s="233"/>
      <c r="BM83" s="233"/>
      <c r="BN83" s="233"/>
      <c r="BO83" s="233"/>
      <c r="BP83" s="233"/>
      <c r="BQ83" s="230">
        <v>77</v>
      </c>
      <c r="BR83" s="235"/>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2"/>
    </row>
    <row r="84" spans="1:131" ht="26.25" customHeight="1">
      <c r="A84" s="230">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3"/>
      <c r="BF84" s="233"/>
      <c r="BG84" s="233"/>
      <c r="BH84" s="233"/>
      <c r="BI84" s="233"/>
      <c r="BJ84" s="233"/>
      <c r="BK84" s="233"/>
      <c r="BL84" s="233"/>
      <c r="BM84" s="233"/>
      <c r="BN84" s="233"/>
      <c r="BO84" s="233"/>
      <c r="BP84" s="233"/>
      <c r="BQ84" s="230">
        <v>78</v>
      </c>
      <c r="BR84" s="235"/>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2"/>
    </row>
    <row r="85" spans="1:131" ht="26.25" customHeight="1">
      <c r="A85" s="230">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3"/>
      <c r="BF85" s="233"/>
      <c r="BG85" s="233"/>
      <c r="BH85" s="233"/>
      <c r="BI85" s="233"/>
      <c r="BJ85" s="233"/>
      <c r="BK85" s="233"/>
      <c r="BL85" s="233"/>
      <c r="BM85" s="233"/>
      <c r="BN85" s="233"/>
      <c r="BO85" s="233"/>
      <c r="BP85" s="233"/>
      <c r="BQ85" s="230">
        <v>79</v>
      </c>
      <c r="BR85" s="235"/>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2"/>
    </row>
    <row r="86" spans="1:131" ht="26.25" customHeight="1">
      <c r="A86" s="230">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3"/>
      <c r="BF86" s="233"/>
      <c r="BG86" s="233"/>
      <c r="BH86" s="233"/>
      <c r="BI86" s="233"/>
      <c r="BJ86" s="233"/>
      <c r="BK86" s="233"/>
      <c r="BL86" s="233"/>
      <c r="BM86" s="233"/>
      <c r="BN86" s="233"/>
      <c r="BO86" s="233"/>
      <c r="BP86" s="233"/>
      <c r="BQ86" s="230">
        <v>80</v>
      </c>
      <c r="BR86" s="235"/>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2"/>
    </row>
    <row r="87" spans="1:131" ht="26.25" customHeight="1">
      <c r="A87" s="236">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3"/>
      <c r="BF87" s="233"/>
      <c r="BG87" s="233"/>
      <c r="BH87" s="233"/>
      <c r="BI87" s="233"/>
      <c r="BJ87" s="233"/>
      <c r="BK87" s="233"/>
      <c r="BL87" s="233"/>
      <c r="BM87" s="233"/>
      <c r="BN87" s="233"/>
      <c r="BO87" s="233"/>
      <c r="BP87" s="233"/>
      <c r="BQ87" s="230">
        <v>81</v>
      </c>
      <c r="BR87" s="235"/>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2"/>
    </row>
    <row r="88" spans="1:131" ht="26.25" customHeight="1" thickBot="1">
      <c r="A88" s="232" t="s">
        <v>392</v>
      </c>
      <c r="B88" s="818" t="s">
        <v>416</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4111</v>
      </c>
      <c r="AG88" s="873"/>
      <c r="AH88" s="873"/>
      <c r="AI88" s="873"/>
      <c r="AJ88" s="873"/>
      <c r="AK88" s="870"/>
      <c r="AL88" s="870"/>
      <c r="AM88" s="870"/>
      <c r="AN88" s="870"/>
      <c r="AO88" s="870"/>
      <c r="AP88" s="873">
        <v>49</v>
      </c>
      <c r="AQ88" s="873"/>
      <c r="AR88" s="873"/>
      <c r="AS88" s="873"/>
      <c r="AT88" s="873"/>
      <c r="AU88" s="873">
        <v>2</v>
      </c>
      <c r="AV88" s="873"/>
      <c r="AW88" s="873"/>
      <c r="AX88" s="873"/>
      <c r="AY88" s="873"/>
      <c r="AZ88" s="878"/>
      <c r="BA88" s="878"/>
      <c r="BB88" s="878"/>
      <c r="BC88" s="878"/>
      <c r="BD88" s="879"/>
      <c r="BE88" s="233"/>
      <c r="BF88" s="233"/>
      <c r="BG88" s="233"/>
      <c r="BH88" s="233"/>
      <c r="BI88" s="233"/>
      <c r="BJ88" s="233"/>
      <c r="BK88" s="233"/>
      <c r="BL88" s="233"/>
      <c r="BM88" s="233"/>
      <c r="BN88" s="233"/>
      <c r="BO88" s="233"/>
      <c r="BP88" s="233"/>
      <c r="BQ88" s="230">
        <v>82</v>
      </c>
      <c r="BR88" s="235"/>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2"/>
    </row>
    <row r="89" spans="1:131" ht="26.25" hidden="1" customHeight="1">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2"/>
    </row>
    <row r="90" spans="1:131" ht="26.25" hidden="1" customHeight="1">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2"/>
    </row>
    <row r="91" spans="1:131" ht="26.25" hidden="1" customHeight="1">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2"/>
    </row>
    <row r="92" spans="1:131" ht="26.25" hidden="1" customHeight="1">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2"/>
    </row>
    <row r="93" spans="1:131" ht="26.25" hidden="1" customHeight="1">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2"/>
    </row>
    <row r="94" spans="1:131" ht="26.25" hidden="1" customHeight="1">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2"/>
    </row>
    <row r="95" spans="1:131" ht="26.25" hidden="1" customHeight="1">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2"/>
    </row>
    <row r="96" spans="1:131" ht="26.25" hidden="1" customHeight="1">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2"/>
    </row>
    <row r="97" spans="1:131" ht="26.25" hidden="1" customHeight="1">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2"/>
    </row>
    <row r="98" spans="1:131" ht="26.25" hidden="1" customHeight="1">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2"/>
    </row>
    <row r="99" spans="1:131" ht="26.25" hidden="1" customHeight="1">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2"/>
    </row>
    <row r="100" spans="1:131" ht="26.25" hidden="1" customHeight="1">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2"/>
    </row>
    <row r="101" spans="1:131" ht="26.25" hidden="1" customHeight="1">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2"/>
    </row>
    <row r="102" spans="1:131" ht="26.25" customHeight="1" thickBot="1">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392</v>
      </c>
      <c r="BR102" s="818" t="s">
        <v>417</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2"/>
    </row>
    <row r="103" spans="1:131" ht="26.25" customHeight="1">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44" t="s">
        <v>418</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2"/>
    </row>
    <row r="104" spans="1:131" ht="26.25" customHeight="1">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45" t="s">
        <v>419</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2"/>
    </row>
    <row r="105" spans="1:131" ht="11.25" customHeight="1">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c r="A107" s="241" t="s">
        <v>420</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1" t="s">
        <v>421</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c r="A108" s="946" t="s">
        <v>422</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423</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2" customFormat="1" ht="26.25" customHeight="1">
      <c r="A109" s="941" t="s">
        <v>424</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425</v>
      </c>
      <c r="AB109" s="922"/>
      <c r="AC109" s="922"/>
      <c r="AD109" s="922"/>
      <c r="AE109" s="923"/>
      <c r="AF109" s="921" t="s">
        <v>426</v>
      </c>
      <c r="AG109" s="922"/>
      <c r="AH109" s="922"/>
      <c r="AI109" s="922"/>
      <c r="AJ109" s="923"/>
      <c r="AK109" s="921" t="s">
        <v>306</v>
      </c>
      <c r="AL109" s="922"/>
      <c r="AM109" s="922"/>
      <c r="AN109" s="922"/>
      <c r="AO109" s="923"/>
      <c r="AP109" s="921" t="s">
        <v>427</v>
      </c>
      <c r="AQ109" s="922"/>
      <c r="AR109" s="922"/>
      <c r="AS109" s="922"/>
      <c r="AT109" s="924"/>
      <c r="AU109" s="941" t="s">
        <v>424</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425</v>
      </c>
      <c r="BR109" s="922"/>
      <c r="BS109" s="922"/>
      <c r="BT109" s="922"/>
      <c r="BU109" s="923"/>
      <c r="BV109" s="921" t="s">
        <v>426</v>
      </c>
      <c r="BW109" s="922"/>
      <c r="BX109" s="922"/>
      <c r="BY109" s="922"/>
      <c r="BZ109" s="923"/>
      <c r="CA109" s="921" t="s">
        <v>306</v>
      </c>
      <c r="CB109" s="922"/>
      <c r="CC109" s="922"/>
      <c r="CD109" s="922"/>
      <c r="CE109" s="923"/>
      <c r="CF109" s="942" t="s">
        <v>427</v>
      </c>
      <c r="CG109" s="942"/>
      <c r="CH109" s="942"/>
      <c r="CI109" s="942"/>
      <c r="CJ109" s="942"/>
      <c r="CK109" s="921" t="s">
        <v>428</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425</v>
      </c>
      <c r="DH109" s="922"/>
      <c r="DI109" s="922"/>
      <c r="DJ109" s="922"/>
      <c r="DK109" s="923"/>
      <c r="DL109" s="921" t="s">
        <v>426</v>
      </c>
      <c r="DM109" s="922"/>
      <c r="DN109" s="922"/>
      <c r="DO109" s="922"/>
      <c r="DP109" s="923"/>
      <c r="DQ109" s="921" t="s">
        <v>306</v>
      </c>
      <c r="DR109" s="922"/>
      <c r="DS109" s="922"/>
      <c r="DT109" s="922"/>
      <c r="DU109" s="923"/>
      <c r="DV109" s="921" t="s">
        <v>427</v>
      </c>
      <c r="DW109" s="922"/>
      <c r="DX109" s="922"/>
      <c r="DY109" s="922"/>
      <c r="DZ109" s="924"/>
    </row>
    <row r="110" spans="1:131" s="222" customFormat="1" ht="26.25" customHeight="1">
      <c r="A110" s="925" t="s">
        <v>429</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432040</v>
      </c>
      <c r="AB110" s="929"/>
      <c r="AC110" s="929"/>
      <c r="AD110" s="929"/>
      <c r="AE110" s="930"/>
      <c r="AF110" s="931">
        <v>448113</v>
      </c>
      <c r="AG110" s="929"/>
      <c r="AH110" s="929"/>
      <c r="AI110" s="929"/>
      <c r="AJ110" s="930"/>
      <c r="AK110" s="931">
        <v>468393</v>
      </c>
      <c r="AL110" s="929"/>
      <c r="AM110" s="929"/>
      <c r="AN110" s="929"/>
      <c r="AO110" s="930"/>
      <c r="AP110" s="932">
        <v>16.399999999999999</v>
      </c>
      <c r="AQ110" s="933"/>
      <c r="AR110" s="933"/>
      <c r="AS110" s="933"/>
      <c r="AT110" s="934"/>
      <c r="AU110" s="935" t="s">
        <v>73</v>
      </c>
      <c r="AV110" s="936"/>
      <c r="AW110" s="936"/>
      <c r="AX110" s="936"/>
      <c r="AY110" s="936"/>
      <c r="AZ110" s="958" t="s">
        <v>430</v>
      </c>
      <c r="BA110" s="926"/>
      <c r="BB110" s="926"/>
      <c r="BC110" s="926"/>
      <c r="BD110" s="926"/>
      <c r="BE110" s="926"/>
      <c r="BF110" s="926"/>
      <c r="BG110" s="926"/>
      <c r="BH110" s="926"/>
      <c r="BI110" s="926"/>
      <c r="BJ110" s="926"/>
      <c r="BK110" s="926"/>
      <c r="BL110" s="926"/>
      <c r="BM110" s="926"/>
      <c r="BN110" s="926"/>
      <c r="BO110" s="926"/>
      <c r="BP110" s="927"/>
      <c r="BQ110" s="959">
        <v>4633362</v>
      </c>
      <c r="BR110" s="960"/>
      <c r="BS110" s="960"/>
      <c r="BT110" s="960"/>
      <c r="BU110" s="960"/>
      <c r="BV110" s="960">
        <v>4580751</v>
      </c>
      <c r="BW110" s="960"/>
      <c r="BX110" s="960"/>
      <c r="BY110" s="960"/>
      <c r="BZ110" s="960"/>
      <c r="CA110" s="960">
        <v>5243110</v>
      </c>
      <c r="CB110" s="960"/>
      <c r="CC110" s="960"/>
      <c r="CD110" s="960"/>
      <c r="CE110" s="960"/>
      <c r="CF110" s="973">
        <v>184</v>
      </c>
      <c r="CG110" s="974"/>
      <c r="CH110" s="974"/>
      <c r="CI110" s="974"/>
      <c r="CJ110" s="974"/>
      <c r="CK110" s="975" t="s">
        <v>431</v>
      </c>
      <c r="CL110" s="976"/>
      <c r="CM110" s="958" t="s">
        <v>432</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228</v>
      </c>
      <c r="DH110" s="960"/>
      <c r="DI110" s="960"/>
      <c r="DJ110" s="960"/>
      <c r="DK110" s="960"/>
      <c r="DL110" s="960" t="s">
        <v>228</v>
      </c>
      <c r="DM110" s="960"/>
      <c r="DN110" s="960"/>
      <c r="DO110" s="960"/>
      <c r="DP110" s="960"/>
      <c r="DQ110" s="960" t="s">
        <v>228</v>
      </c>
      <c r="DR110" s="960"/>
      <c r="DS110" s="960"/>
      <c r="DT110" s="960"/>
      <c r="DU110" s="960"/>
      <c r="DV110" s="961" t="s">
        <v>228</v>
      </c>
      <c r="DW110" s="961"/>
      <c r="DX110" s="961"/>
      <c r="DY110" s="961"/>
      <c r="DZ110" s="962"/>
    </row>
    <row r="111" spans="1:131" s="222" customFormat="1" ht="26.25" customHeight="1">
      <c r="A111" s="963" t="s">
        <v>433</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228</v>
      </c>
      <c r="AB111" s="967"/>
      <c r="AC111" s="967"/>
      <c r="AD111" s="967"/>
      <c r="AE111" s="968"/>
      <c r="AF111" s="969" t="s">
        <v>228</v>
      </c>
      <c r="AG111" s="967"/>
      <c r="AH111" s="967"/>
      <c r="AI111" s="967"/>
      <c r="AJ111" s="968"/>
      <c r="AK111" s="969" t="s">
        <v>228</v>
      </c>
      <c r="AL111" s="967"/>
      <c r="AM111" s="967"/>
      <c r="AN111" s="967"/>
      <c r="AO111" s="968"/>
      <c r="AP111" s="970" t="s">
        <v>228</v>
      </c>
      <c r="AQ111" s="971"/>
      <c r="AR111" s="971"/>
      <c r="AS111" s="971"/>
      <c r="AT111" s="972"/>
      <c r="AU111" s="937"/>
      <c r="AV111" s="938"/>
      <c r="AW111" s="938"/>
      <c r="AX111" s="938"/>
      <c r="AY111" s="938"/>
      <c r="AZ111" s="951" t="s">
        <v>434</v>
      </c>
      <c r="BA111" s="952"/>
      <c r="BB111" s="952"/>
      <c r="BC111" s="952"/>
      <c r="BD111" s="952"/>
      <c r="BE111" s="952"/>
      <c r="BF111" s="952"/>
      <c r="BG111" s="952"/>
      <c r="BH111" s="952"/>
      <c r="BI111" s="952"/>
      <c r="BJ111" s="952"/>
      <c r="BK111" s="952"/>
      <c r="BL111" s="952"/>
      <c r="BM111" s="952"/>
      <c r="BN111" s="952"/>
      <c r="BO111" s="952"/>
      <c r="BP111" s="953"/>
      <c r="BQ111" s="954">
        <v>3882</v>
      </c>
      <c r="BR111" s="955"/>
      <c r="BS111" s="955"/>
      <c r="BT111" s="955"/>
      <c r="BU111" s="955"/>
      <c r="BV111" s="955">
        <v>3294</v>
      </c>
      <c r="BW111" s="955"/>
      <c r="BX111" s="955"/>
      <c r="BY111" s="955"/>
      <c r="BZ111" s="955"/>
      <c r="CA111" s="955">
        <v>2706</v>
      </c>
      <c r="CB111" s="955"/>
      <c r="CC111" s="955"/>
      <c r="CD111" s="955"/>
      <c r="CE111" s="955"/>
      <c r="CF111" s="949">
        <v>0.1</v>
      </c>
      <c r="CG111" s="950"/>
      <c r="CH111" s="950"/>
      <c r="CI111" s="950"/>
      <c r="CJ111" s="950"/>
      <c r="CK111" s="977"/>
      <c r="CL111" s="978"/>
      <c r="CM111" s="951" t="s">
        <v>435</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228</v>
      </c>
      <c r="DH111" s="955"/>
      <c r="DI111" s="955"/>
      <c r="DJ111" s="955"/>
      <c r="DK111" s="955"/>
      <c r="DL111" s="955" t="s">
        <v>228</v>
      </c>
      <c r="DM111" s="955"/>
      <c r="DN111" s="955"/>
      <c r="DO111" s="955"/>
      <c r="DP111" s="955"/>
      <c r="DQ111" s="955" t="s">
        <v>436</v>
      </c>
      <c r="DR111" s="955"/>
      <c r="DS111" s="955"/>
      <c r="DT111" s="955"/>
      <c r="DU111" s="955"/>
      <c r="DV111" s="956" t="s">
        <v>228</v>
      </c>
      <c r="DW111" s="956"/>
      <c r="DX111" s="956"/>
      <c r="DY111" s="956"/>
      <c r="DZ111" s="957"/>
    </row>
    <row r="112" spans="1:131" s="222" customFormat="1" ht="26.25" customHeight="1">
      <c r="A112" s="981" t="s">
        <v>437</v>
      </c>
      <c r="B112" s="982"/>
      <c r="C112" s="952" t="s">
        <v>438</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228</v>
      </c>
      <c r="AB112" s="988"/>
      <c r="AC112" s="988"/>
      <c r="AD112" s="988"/>
      <c r="AE112" s="989"/>
      <c r="AF112" s="990" t="s">
        <v>228</v>
      </c>
      <c r="AG112" s="988"/>
      <c r="AH112" s="988"/>
      <c r="AI112" s="988"/>
      <c r="AJ112" s="989"/>
      <c r="AK112" s="990" t="s">
        <v>228</v>
      </c>
      <c r="AL112" s="988"/>
      <c r="AM112" s="988"/>
      <c r="AN112" s="988"/>
      <c r="AO112" s="989"/>
      <c r="AP112" s="991" t="s">
        <v>228</v>
      </c>
      <c r="AQ112" s="992"/>
      <c r="AR112" s="992"/>
      <c r="AS112" s="992"/>
      <c r="AT112" s="993"/>
      <c r="AU112" s="937"/>
      <c r="AV112" s="938"/>
      <c r="AW112" s="938"/>
      <c r="AX112" s="938"/>
      <c r="AY112" s="938"/>
      <c r="AZ112" s="951" t="s">
        <v>439</v>
      </c>
      <c r="BA112" s="952"/>
      <c r="BB112" s="952"/>
      <c r="BC112" s="952"/>
      <c r="BD112" s="952"/>
      <c r="BE112" s="952"/>
      <c r="BF112" s="952"/>
      <c r="BG112" s="952"/>
      <c r="BH112" s="952"/>
      <c r="BI112" s="952"/>
      <c r="BJ112" s="952"/>
      <c r="BK112" s="952"/>
      <c r="BL112" s="952"/>
      <c r="BM112" s="952"/>
      <c r="BN112" s="952"/>
      <c r="BO112" s="952"/>
      <c r="BP112" s="953"/>
      <c r="BQ112" s="954">
        <v>2379876</v>
      </c>
      <c r="BR112" s="955"/>
      <c r="BS112" s="955"/>
      <c r="BT112" s="955"/>
      <c r="BU112" s="955"/>
      <c r="BV112" s="955">
        <v>2444275</v>
      </c>
      <c r="BW112" s="955"/>
      <c r="BX112" s="955"/>
      <c r="BY112" s="955"/>
      <c r="BZ112" s="955"/>
      <c r="CA112" s="955">
        <v>2421882</v>
      </c>
      <c r="CB112" s="955"/>
      <c r="CC112" s="955"/>
      <c r="CD112" s="955"/>
      <c r="CE112" s="955"/>
      <c r="CF112" s="949">
        <v>85</v>
      </c>
      <c r="CG112" s="950"/>
      <c r="CH112" s="950"/>
      <c r="CI112" s="950"/>
      <c r="CJ112" s="950"/>
      <c r="CK112" s="977"/>
      <c r="CL112" s="978"/>
      <c r="CM112" s="951" t="s">
        <v>440</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228</v>
      </c>
      <c r="DH112" s="955"/>
      <c r="DI112" s="955"/>
      <c r="DJ112" s="955"/>
      <c r="DK112" s="955"/>
      <c r="DL112" s="955" t="s">
        <v>441</v>
      </c>
      <c r="DM112" s="955"/>
      <c r="DN112" s="955"/>
      <c r="DO112" s="955"/>
      <c r="DP112" s="955"/>
      <c r="DQ112" s="955" t="s">
        <v>228</v>
      </c>
      <c r="DR112" s="955"/>
      <c r="DS112" s="955"/>
      <c r="DT112" s="955"/>
      <c r="DU112" s="955"/>
      <c r="DV112" s="956" t="s">
        <v>436</v>
      </c>
      <c r="DW112" s="956"/>
      <c r="DX112" s="956"/>
      <c r="DY112" s="956"/>
      <c r="DZ112" s="957"/>
    </row>
    <row r="113" spans="1:130" s="222" customFormat="1" ht="26.25" customHeight="1">
      <c r="A113" s="983"/>
      <c r="B113" s="984"/>
      <c r="C113" s="952" t="s">
        <v>442</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175112</v>
      </c>
      <c r="AB113" s="967"/>
      <c r="AC113" s="967"/>
      <c r="AD113" s="967"/>
      <c r="AE113" s="968"/>
      <c r="AF113" s="969">
        <v>204551</v>
      </c>
      <c r="AG113" s="967"/>
      <c r="AH113" s="967"/>
      <c r="AI113" s="967"/>
      <c r="AJ113" s="968"/>
      <c r="AK113" s="969">
        <v>191208</v>
      </c>
      <c r="AL113" s="967"/>
      <c r="AM113" s="967"/>
      <c r="AN113" s="967"/>
      <c r="AO113" s="968"/>
      <c r="AP113" s="970">
        <v>6.7</v>
      </c>
      <c r="AQ113" s="971"/>
      <c r="AR113" s="971"/>
      <c r="AS113" s="971"/>
      <c r="AT113" s="972"/>
      <c r="AU113" s="937"/>
      <c r="AV113" s="938"/>
      <c r="AW113" s="938"/>
      <c r="AX113" s="938"/>
      <c r="AY113" s="938"/>
      <c r="AZ113" s="951" t="s">
        <v>443</v>
      </c>
      <c r="BA113" s="952"/>
      <c r="BB113" s="952"/>
      <c r="BC113" s="952"/>
      <c r="BD113" s="952"/>
      <c r="BE113" s="952"/>
      <c r="BF113" s="952"/>
      <c r="BG113" s="952"/>
      <c r="BH113" s="952"/>
      <c r="BI113" s="952"/>
      <c r="BJ113" s="952"/>
      <c r="BK113" s="952"/>
      <c r="BL113" s="952"/>
      <c r="BM113" s="952"/>
      <c r="BN113" s="952"/>
      <c r="BO113" s="952"/>
      <c r="BP113" s="953"/>
      <c r="BQ113" s="954">
        <v>8174</v>
      </c>
      <c r="BR113" s="955"/>
      <c r="BS113" s="955"/>
      <c r="BT113" s="955"/>
      <c r="BU113" s="955"/>
      <c r="BV113" s="955">
        <v>4736</v>
      </c>
      <c r="BW113" s="955"/>
      <c r="BX113" s="955"/>
      <c r="BY113" s="955"/>
      <c r="BZ113" s="955"/>
      <c r="CA113" s="955">
        <v>1803</v>
      </c>
      <c r="CB113" s="955"/>
      <c r="CC113" s="955"/>
      <c r="CD113" s="955"/>
      <c r="CE113" s="955"/>
      <c r="CF113" s="949">
        <v>0.1</v>
      </c>
      <c r="CG113" s="950"/>
      <c r="CH113" s="950"/>
      <c r="CI113" s="950"/>
      <c r="CJ113" s="950"/>
      <c r="CK113" s="977"/>
      <c r="CL113" s="978"/>
      <c r="CM113" s="951" t="s">
        <v>444</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436</v>
      </c>
      <c r="DH113" s="988"/>
      <c r="DI113" s="988"/>
      <c r="DJ113" s="988"/>
      <c r="DK113" s="989"/>
      <c r="DL113" s="990" t="s">
        <v>228</v>
      </c>
      <c r="DM113" s="988"/>
      <c r="DN113" s="988"/>
      <c r="DO113" s="988"/>
      <c r="DP113" s="989"/>
      <c r="DQ113" s="990" t="s">
        <v>436</v>
      </c>
      <c r="DR113" s="988"/>
      <c r="DS113" s="988"/>
      <c r="DT113" s="988"/>
      <c r="DU113" s="989"/>
      <c r="DV113" s="991" t="s">
        <v>228</v>
      </c>
      <c r="DW113" s="992"/>
      <c r="DX113" s="992"/>
      <c r="DY113" s="992"/>
      <c r="DZ113" s="993"/>
    </row>
    <row r="114" spans="1:130" s="222" customFormat="1" ht="26.25" customHeight="1">
      <c r="A114" s="983"/>
      <c r="B114" s="984"/>
      <c r="C114" s="952" t="s">
        <v>445</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3505</v>
      </c>
      <c r="AB114" s="988"/>
      <c r="AC114" s="988"/>
      <c r="AD114" s="988"/>
      <c r="AE114" s="989"/>
      <c r="AF114" s="990">
        <v>3499</v>
      </c>
      <c r="AG114" s="988"/>
      <c r="AH114" s="988"/>
      <c r="AI114" s="988"/>
      <c r="AJ114" s="989"/>
      <c r="AK114" s="990">
        <v>2951</v>
      </c>
      <c r="AL114" s="988"/>
      <c r="AM114" s="988"/>
      <c r="AN114" s="988"/>
      <c r="AO114" s="989"/>
      <c r="AP114" s="991">
        <v>0.1</v>
      </c>
      <c r="AQ114" s="992"/>
      <c r="AR114" s="992"/>
      <c r="AS114" s="992"/>
      <c r="AT114" s="993"/>
      <c r="AU114" s="937"/>
      <c r="AV114" s="938"/>
      <c r="AW114" s="938"/>
      <c r="AX114" s="938"/>
      <c r="AY114" s="938"/>
      <c r="AZ114" s="951" t="s">
        <v>446</v>
      </c>
      <c r="BA114" s="952"/>
      <c r="BB114" s="952"/>
      <c r="BC114" s="952"/>
      <c r="BD114" s="952"/>
      <c r="BE114" s="952"/>
      <c r="BF114" s="952"/>
      <c r="BG114" s="952"/>
      <c r="BH114" s="952"/>
      <c r="BI114" s="952"/>
      <c r="BJ114" s="952"/>
      <c r="BK114" s="952"/>
      <c r="BL114" s="952"/>
      <c r="BM114" s="952"/>
      <c r="BN114" s="952"/>
      <c r="BO114" s="952"/>
      <c r="BP114" s="953"/>
      <c r="BQ114" s="954">
        <v>482890</v>
      </c>
      <c r="BR114" s="955"/>
      <c r="BS114" s="955"/>
      <c r="BT114" s="955"/>
      <c r="BU114" s="955"/>
      <c r="BV114" s="955">
        <v>449628</v>
      </c>
      <c r="BW114" s="955"/>
      <c r="BX114" s="955"/>
      <c r="BY114" s="955"/>
      <c r="BZ114" s="955"/>
      <c r="CA114" s="955">
        <v>545557</v>
      </c>
      <c r="CB114" s="955"/>
      <c r="CC114" s="955"/>
      <c r="CD114" s="955"/>
      <c r="CE114" s="955"/>
      <c r="CF114" s="949">
        <v>19.100000000000001</v>
      </c>
      <c r="CG114" s="950"/>
      <c r="CH114" s="950"/>
      <c r="CI114" s="950"/>
      <c r="CJ114" s="950"/>
      <c r="CK114" s="977"/>
      <c r="CL114" s="978"/>
      <c r="CM114" s="951" t="s">
        <v>447</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436</v>
      </c>
      <c r="DH114" s="988"/>
      <c r="DI114" s="988"/>
      <c r="DJ114" s="988"/>
      <c r="DK114" s="989"/>
      <c r="DL114" s="990" t="s">
        <v>228</v>
      </c>
      <c r="DM114" s="988"/>
      <c r="DN114" s="988"/>
      <c r="DO114" s="988"/>
      <c r="DP114" s="989"/>
      <c r="DQ114" s="990" t="s">
        <v>228</v>
      </c>
      <c r="DR114" s="988"/>
      <c r="DS114" s="988"/>
      <c r="DT114" s="988"/>
      <c r="DU114" s="989"/>
      <c r="DV114" s="991" t="s">
        <v>228</v>
      </c>
      <c r="DW114" s="992"/>
      <c r="DX114" s="992"/>
      <c r="DY114" s="992"/>
      <c r="DZ114" s="993"/>
    </row>
    <row r="115" spans="1:130" s="222" customFormat="1" ht="26.25" customHeight="1">
      <c r="A115" s="983"/>
      <c r="B115" s="984"/>
      <c r="C115" s="952" t="s">
        <v>448</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621</v>
      </c>
      <c r="AB115" s="967"/>
      <c r="AC115" s="967"/>
      <c r="AD115" s="967"/>
      <c r="AE115" s="968"/>
      <c r="AF115" s="969">
        <v>626</v>
      </c>
      <c r="AG115" s="967"/>
      <c r="AH115" s="967"/>
      <c r="AI115" s="967"/>
      <c r="AJ115" s="968"/>
      <c r="AK115" s="969">
        <v>3437</v>
      </c>
      <c r="AL115" s="967"/>
      <c r="AM115" s="967"/>
      <c r="AN115" s="967"/>
      <c r="AO115" s="968"/>
      <c r="AP115" s="970">
        <v>0.1</v>
      </c>
      <c r="AQ115" s="971"/>
      <c r="AR115" s="971"/>
      <c r="AS115" s="971"/>
      <c r="AT115" s="972"/>
      <c r="AU115" s="937"/>
      <c r="AV115" s="938"/>
      <c r="AW115" s="938"/>
      <c r="AX115" s="938"/>
      <c r="AY115" s="938"/>
      <c r="AZ115" s="951" t="s">
        <v>449</v>
      </c>
      <c r="BA115" s="952"/>
      <c r="BB115" s="952"/>
      <c r="BC115" s="952"/>
      <c r="BD115" s="952"/>
      <c r="BE115" s="952"/>
      <c r="BF115" s="952"/>
      <c r="BG115" s="952"/>
      <c r="BH115" s="952"/>
      <c r="BI115" s="952"/>
      <c r="BJ115" s="952"/>
      <c r="BK115" s="952"/>
      <c r="BL115" s="952"/>
      <c r="BM115" s="952"/>
      <c r="BN115" s="952"/>
      <c r="BO115" s="952"/>
      <c r="BP115" s="953"/>
      <c r="BQ115" s="954" t="s">
        <v>228</v>
      </c>
      <c r="BR115" s="955"/>
      <c r="BS115" s="955"/>
      <c r="BT115" s="955"/>
      <c r="BU115" s="955"/>
      <c r="BV115" s="955" t="s">
        <v>228</v>
      </c>
      <c r="BW115" s="955"/>
      <c r="BX115" s="955"/>
      <c r="BY115" s="955"/>
      <c r="BZ115" s="955"/>
      <c r="CA115" s="955" t="s">
        <v>228</v>
      </c>
      <c r="CB115" s="955"/>
      <c r="CC115" s="955"/>
      <c r="CD115" s="955"/>
      <c r="CE115" s="955"/>
      <c r="CF115" s="949" t="s">
        <v>228</v>
      </c>
      <c r="CG115" s="950"/>
      <c r="CH115" s="950"/>
      <c r="CI115" s="950"/>
      <c r="CJ115" s="950"/>
      <c r="CK115" s="977"/>
      <c r="CL115" s="978"/>
      <c r="CM115" s="951" t="s">
        <v>450</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228</v>
      </c>
      <c r="DH115" s="988"/>
      <c r="DI115" s="988"/>
      <c r="DJ115" s="988"/>
      <c r="DK115" s="989"/>
      <c r="DL115" s="990" t="s">
        <v>228</v>
      </c>
      <c r="DM115" s="988"/>
      <c r="DN115" s="988"/>
      <c r="DO115" s="988"/>
      <c r="DP115" s="989"/>
      <c r="DQ115" s="990" t="s">
        <v>228</v>
      </c>
      <c r="DR115" s="988"/>
      <c r="DS115" s="988"/>
      <c r="DT115" s="988"/>
      <c r="DU115" s="989"/>
      <c r="DV115" s="991" t="s">
        <v>228</v>
      </c>
      <c r="DW115" s="992"/>
      <c r="DX115" s="992"/>
      <c r="DY115" s="992"/>
      <c r="DZ115" s="993"/>
    </row>
    <row r="116" spans="1:130" s="222" customFormat="1" ht="26.25" customHeight="1">
      <c r="A116" s="985"/>
      <c r="B116" s="986"/>
      <c r="C116" s="994" t="s">
        <v>451</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v>37</v>
      </c>
      <c r="AB116" s="988"/>
      <c r="AC116" s="988"/>
      <c r="AD116" s="988"/>
      <c r="AE116" s="989"/>
      <c r="AF116" s="990">
        <v>44</v>
      </c>
      <c r="AG116" s="988"/>
      <c r="AH116" s="988"/>
      <c r="AI116" s="988"/>
      <c r="AJ116" s="989"/>
      <c r="AK116" s="990">
        <v>149</v>
      </c>
      <c r="AL116" s="988"/>
      <c r="AM116" s="988"/>
      <c r="AN116" s="988"/>
      <c r="AO116" s="989"/>
      <c r="AP116" s="991">
        <v>0</v>
      </c>
      <c r="AQ116" s="992"/>
      <c r="AR116" s="992"/>
      <c r="AS116" s="992"/>
      <c r="AT116" s="993"/>
      <c r="AU116" s="937"/>
      <c r="AV116" s="938"/>
      <c r="AW116" s="938"/>
      <c r="AX116" s="938"/>
      <c r="AY116" s="938"/>
      <c r="AZ116" s="996" t="s">
        <v>452</v>
      </c>
      <c r="BA116" s="997"/>
      <c r="BB116" s="997"/>
      <c r="BC116" s="997"/>
      <c r="BD116" s="997"/>
      <c r="BE116" s="997"/>
      <c r="BF116" s="997"/>
      <c r="BG116" s="997"/>
      <c r="BH116" s="997"/>
      <c r="BI116" s="997"/>
      <c r="BJ116" s="997"/>
      <c r="BK116" s="997"/>
      <c r="BL116" s="997"/>
      <c r="BM116" s="997"/>
      <c r="BN116" s="997"/>
      <c r="BO116" s="997"/>
      <c r="BP116" s="998"/>
      <c r="BQ116" s="954" t="s">
        <v>228</v>
      </c>
      <c r="BR116" s="955"/>
      <c r="BS116" s="955"/>
      <c r="BT116" s="955"/>
      <c r="BU116" s="955"/>
      <c r="BV116" s="955" t="s">
        <v>228</v>
      </c>
      <c r="BW116" s="955"/>
      <c r="BX116" s="955"/>
      <c r="BY116" s="955"/>
      <c r="BZ116" s="955"/>
      <c r="CA116" s="955" t="s">
        <v>436</v>
      </c>
      <c r="CB116" s="955"/>
      <c r="CC116" s="955"/>
      <c r="CD116" s="955"/>
      <c r="CE116" s="955"/>
      <c r="CF116" s="949" t="s">
        <v>228</v>
      </c>
      <c r="CG116" s="950"/>
      <c r="CH116" s="950"/>
      <c r="CI116" s="950"/>
      <c r="CJ116" s="950"/>
      <c r="CK116" s="977"/>
      <c r="CL116" s="978"/>
      <c r="CM116" s="951" t="s">
        <v>453</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228</v>
      </c>
      <c r="DH116" s="988"/>
      <c r="DI116" s="988"/>
      <c r="DJ116" s="988"/>
      <c r="DK116" s="989"/>
      <c r="DL116" s="990" t="s">
        <v>228</v>
      </c>
      <c r="DM116" s="988"/>
      <c r="DN116" s="988"/>
      <c r="DO116" s="988"/>
      <c r="DP116" s="989"/>
      <c r="DQ116" s="990" t="s">
        <v>228</v>
      </c>
      <c r="DR116" s="988"/>
      <c r="DS116" s="988"/>
      <c r="DT116" s="988"/>
      <c r="DU116" s="989"/>
      <c r="DV116" s="991" t="s">
        <v>228</v>
      </c>
      <c r="DW116" s="992"/>
      <c r="DX116" s="992"/>
      <c r="DY116" s="992"/>
      <c r="DZ116" s="993"/>
    </row>
    <row r="117" spans="1:130" s="222" customFormat="1" ht="26.25" customHeight="1">
      <c r="A117" s="941" t="s">
        <v>187</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454</v>
      </c>
      <c r="Z117" s="923"/>
      <c r="AA117" s="1007">
        <v>611315</v>
      </c>
      <c r="AB117" s="1008"/>
      <c r="AC117" s="1008"/>
      <c r="AD117" s="1008"/>
      <c r="AE117" s="1009"/>
      <c r="AF117" s="1010">
        <v>656833</v>
      </c>
      <c r="AG117" s="1008"/>
      <c r="AH117" s="1008"/>
      <c r="AI117" s="1008"/>
      <c r="AJ117" s="1009"/>
      <c r="AK117" s="1010">
        <v>666138</v>
      </c>
      <c r="AL117" s="1008"/>
      <c r="AM117" s="1008"/>
      <c r="AN117" s="1008"/>
      <c r="AO117" s="1009"/>
      <c r="AP117" s="1011"/>
      <c r="AQ117" s="1012"/>
      <c r="AR117" s="1012"/>
      <c r="AS117" s="1012"/>
      <c r="AT117" s="1013"/>
      <c r="AU117" s="937"/>
      <c r="AV117" s="938"/>
      <c r="AW117" s="938"/>
      <c r="AX117" s="938"/>
      <c r="AY117" s="938"/>
      <c r="AZ117" s="1003" t="s">
        <v>455</v>
      </c>
      <c r="BA117" s="1004"/>
      <c r="BB117" s="1004"/>
      <c r="BC117" s="1004"/>
      <c r="BD117" s="1004"/>
      <c r="BE117" s="1004"/>
      <c r="BF117" s="1004"/>
      <c r="BG117" s="1004"/>
      <c r="BH117" s="1004"/>
      <c r="BI117" s="1004"/>
      <c r="BJ117" s="1004"/>
      <c r="BK117" s="1004"/>
      <c r="BL117" s="1004"/>
      <c r="BM117" s="1004"/>
      <c r="BN117" s="1004"/>
      <c r="BO117" s="1004"/>
      <c r="BP117" s="1005"/>
      <c r="BQ117" s="954" t="s">
        <v>228</v>
      </c>
      <c r="BR117" s="955"/>
      <c r="BS117" s="955"/>
      <c r="BT117" s="955"/>
      <c r="BU117" s="955"/>
      <c r="BV117" s="955" t="s">
        <v>228</v>
      </c>
      <c r="BW117" s="955"/>
      <c r="BX117" s="955"/>
      <c r="BY117" s="955"/>
      <c r="BZ117" s="955"/>
      <c r="CA117" s="955" t="s">
        <v>228</v>
      </c>
      <c r="CB117" s="955"/>
      <c r="CC117" s="955"/>
      <c r="CD117" s="955"/>
      <c r="CE117" s="955"/>
      <c r="CF117" s="949" t="s">
        <v>436</v>
      </c>
      <c r="CG117" s="950"/>
      <c r="CH117" s="950"/>
      <c r="CI117" s="950"/>
      <c r="CJ117" s="950"/>
      <c r="CK117" s="977"/>
      <c r="CL117" s="978"/>
      <c r="CM117" s="951" t="s">
        <v>456</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436</v>
      </c>
      <c r="DH117" s="988"/>
      <c r="DI117" s="988"/>
      <c r="DJ117" s="988"/>
      <c r="DK117" s="989"/>
      <c r="DL117" s="990" t="s">
        <v>228</v>
      </c>
      <c r="DM117" s="988"/>
      <c r="DN117" s="988"/>
      <c r="DO117" s="988"/>
      <c r="DP117" s="989"/>
      <c r="DQ117" s="990" t="s">
        <v>441</v>
      </c>
      <c r="DR117" s="988"/>
      <c r="DS117" s="988"/>
      <c r="DT117" s="988"/>
      <c r="DU117" s="989"/>
      <c r="DV117" s="991" t="s">
        <v>228</v>
      </c>
      <c r="DW117" s="992"/>
      <c r="DX117" s="992"/>
      <c r="DY117" s="992"/>
      <c r="DZ117" s="993"/>
    </row>
    <row r="118" spans="1:130" s="222" customFormat="1" ht="26.25" customHeight="1">
      <c r="A118" s="941" t="s">
        <v>428</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425</v>
      </c>
      <c r="AB118" s="922"/>
      <c r="AC118" s="922"/>
      <c r="AD118" s="922"/>
      <c r="AE118" s="923"/>
      <c r="AF118" s="921" t="s">
        <v>426</v>
      </c>
      <c r="AG118" s="922"/>
      <c r="AH118" s="922"/>
      <c r="AI118" s="922"/>
      <c r="AJ118" s="923"/>
      <c r="AK118" s="921" t="s">
        <v>306</v>
      </c>
      <c r="AL118" s="922"/>
      <c r="AM118" s="922"/>
      <c r="AN118" s="922"/>
      <c r="AO118" s="923"/>
      <c r="AP118" s="999" t="s">
        <v>427</v>
      </c>
      <c r="AQ118" s="1000"/>
      <c r="AR118" s="1000"/>
      <c r="AS118" s="1000"/>
      <c r="AT118" s="1001"/>
      <c r="AU118" s="937"/>
      <c r="AV118" s="938"/>
      <c r="AW118" s="938"/>
      <c r="AX118" s="938"/>
      <c r="AY118" s="938"/>
      <c r="AZ118" s="1002" t="s">
        <v>457</v>
      </c>
      <c r="BA118" s="994"/>
      <c r="BB118" s="994"/>
      <c r="BC118" s="994"/>
      <c r="BD118" s="994"/>
      <c r="BE118" s="994"/>
      <c r="BF118" s="994"/>
      <c r="BG118" s="994"/>
      <c r="BH118" s="994"/>
      <c r="BI118" s="994"/>
      <c r="BJ118" s="994"/>
      <c r="BK118" s="994"/>
      <c r="BL118" s="994"/>
      <c r="BM118" s="994"/>
      <c r="BN118" s="994"/>
      <c r="BO118" s="994"/>
      <c r="BP118" s="995"/>
      <c r="BQ118" s="1028" t="s">
        <v>228</v>
      </c>
      <c r="BR118" s="1029"/>
      <c r="BS118" s="1029"/>
      <c r="BT118" s="1029"/>
      <c r="BU118" s="1029"/>
      <c r="BV118" s="1029" t="s">
        <v>228</v>
      </c>
      <c r="BW118" s="1029"/>
      <c r="BX118" s="1029"/>
      <c r="BY118" s="1029"/>
      <c r="BZ118" s="1029"/>
      <c r="CA118" s="1029" t="s">
        <v>436</v>
      </c>
      <c r="CB118" s="1029"/>
      <c r="CC118" s="1029"/>
      <c r="CD118" s="1029"/>
      <c r="CE118" s="1029"/>
      <c r="CF118" s="949" t="s">
        <v>228</v>
      </c>
      <c r="CG118" s="950"/>
      <c r="CH118" s="950"/>
      <c r="CI118" s="950"/>
      <c r="CJ118" s="950"/>
      <c r="CK118" s="977"/>
      <c r="CL118" s="978"/>
      <c r="CM118" s="951" t="s">
        <v>458</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228</v>
      </c>
      <c r="DH118" s="988"/>
      <c r="DI118" s="988"/>
      <c r="DJ118" s="988"/>
      <c r="DK118" s="989"/>
      <c r="DL118" s="990" t="s">
        <v>228</v>
      </c>
      <c r="DM118" s="988"/>
      <c r="DN118" s="988"/>
      <c r="DO118" s="988"/>
      <c r="DP118" s="989"/>
      <c r="DQ118" s="990" t="s">
        <v>228</v>
      </c>
      <c r="DR118" s="988"/>
      <c r="DS118" s="988"/>
      <c r="DT118" s="988"/>
      <c r="DU118" s="989"/>
      <c r="DV118" s="991" t="s">
        <v>228</v>
      </c>
      <c r="DW118" s="992"/>
      <c r="DX118" s="992"/>
      <c r="DY118" s="992"/>
      <c r="DZ118" s="993"/>
    </row>
    <row r="119" spans="1:130" s="222" customFormat="1" ht="26.25" customHeight="1">
      <c r="A119" s="1085" t="s">
        <v>431</v>
      </c>
      <c r="B119" s="976"/>
      <c r="C119" s="958" t="s">
        <v>432</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441</v>
      </c>
      <c r="AB119" s="929"/>
      <c r="AC119" s="929"/>
      <c r="AD119" s="929"/>
      <c r="AE119" s="930"/>
      <c r="AF119" s="931" t="s">
        <v>228</v>
      </c>
      <c r="AG119" s="929"/>
      <c r="AH119" s="929"/>
      <c r="AI119" s="929"/>
      <c r="AJ119" s="930"/>
      <c r="AK119" s="931" t="s">
        <v>228</v>
      </c>
      <c r="AL119" s="929"/>
      <c r="AM119" s="929"/>
      <c r="AN119" s="929"/>
      <c r="AO119" s="930"/>
      <c r="AP119" s="932" t="s">
        <v>228</v>
      </c>
      <c r="AQ119" s="933"/>
      <c r="AR119" s="933"/>
      <c r="AS119" s="933"/>
      <c r="AT119" s="934"/>
      <c r="AU119" s="939"/>
      <c r="AV119" s="940"/>
      <c r="AW119" s="940"/>
      <c r="AX119" s="940"/>
      <c r="AY119" s="940"/>
      <c r="AZ119" s="243" t="s">
        <v>187</v>
      </c>
      <c r="BA119" s="243"/>
      <c r="BB119" s="243"/>
      <c r="BC119" s="243"/>
      <c r="BD119" s="243"/>
      <c r="BE119" s="243"/>
      <c r="BF119" s="243"/>
      <c r="BG119" s="243"/>
      <c r="BH119" s="243"/>
      <c r="BI119" s="243"/>
      <c r="BJ119" s="243"/>
      <c r="BK119" s="243"/>
      <c r="BL119" s="243"/>
      <c r="BM119" s="243"/>
      <c r="BN119" s="243"/>
      <c r="BO119" s="1006" t="s">
        <v>459</v>
      </c>
      <c r="BP119" s="1034"/>
      <c r="BQ119" s="1028">
        <v>7508184</v>
      </c>
      <c r="BR119" s="1029"/>
      <c r="BS119" s="1029"/>
      <c r="BT119" s="1029"/>
      <c r="BU119" s="1029"/>
      <c r="BV119" s="1029">
        <v>7482684</v>
      </c>
      <c r="BW119" s="1029"/>
      <c r="BX119" s="1029"/>
      <c r="BY119" s="1029"/>
      <c r="BZ119" s="1029"/>
      <c r="CA119" s="1029">
        <v>8215058</v>
      </c>
      <c r="CB119" s="1029"/>
      <c r="CC119" s="1029"/>
      <c r="CD119" s="1029"/>
      <c r="CE119" s="1029"/>
      <c r="CF119" s="1030"/>
      <c r="CG119" s="1031"/>
      <c r="CH119" s="1031"/>
      <c r="CI119" s="1031"/>
      <c r="CJ119" s="1032"/>
      <c r="CK119" s="979"/>
      <c r="CL119" s="980"/>
      <c r="CM119" s="1002" t="s">
        <v>460</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v>3882</v>
      </c>
      <c r="DH119" s="1015"/>
      <c r="DI119" s="1015"/>
      <c r="DJ119" s="1015"/>
      <c r="DK119" s="1016"/>
      <c r="DL119" s="1014">
        <v>3294</v>
      </c>
      <c r="DM119" s="1015"/>
      <c r="DN119" s="1015"/>
      <c r="DO119" s="1015"/>
      <c r="DP119" s="1016"/>
      <c r="DQ119" s="1014">
        <v>2706</v>
      </c>
      <c r="DR119" s="1015"/>
      <c r="DS119" s="1015"/>
      <c r="DT119" s="1015"/>
      <c r="DU119" s="1016"/>
      <c r="DV119" s="1017">
        <v>0.1</v>
      </c>
      <c r="DW119" s="1018"/>
      <c r="DX119" s="1018"/>
      <c r="DY119" s="1018"/>
      <c r="DZ119" s="1019"/>
    </row>
    <row r="120" spans="1:130" s="222" customFormat="1" ht="26.25" customHeight="1">
      <c r="A120" s="1086"/>
      <c r="B120" s="978"/>
      <c r="C120" s="951" t="s">
        <v>435</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228</v>
      </c>
      <c r="AB120" s="988"/>
      <c r="AC120" s="988"/>
      <c r="AD120" s="988"/>
      <c r="AE120" s="989"/>
      <c r="AF120" s="990" t="s">
        <v>228</v>
      </c>
      <c r="AG120" s="988"/>
      <c r="AH120" s="988"/>
      <c r="AI120" s="988"/>
      <c r="AJ120" s="989"/>
      <c r="AK120" s="990" t="s">
        <v>436</v>
      </c>
      <c r="AL120" s="988"/>
      <c r="AM120" s="988"/>
      <c r="AN120" s="988"/>
      <c r="AO120" s="989"/>
      <c r="AP120" s="991" t="s">
        <v>441</v>
      </c>
      <c r="AQ120" s="992"/>
      <c r="AR120" s="992"/>
      <c r="AS120" s="992"/>
      <c r="AT120" s="993"/>
      <c r="AU120" s="1020" t="s">
        <v>461</v>
      </c>
      <c r="AV120" s="1021"/>
      <c r="AW120" s="1021"/>
      <c r="AX120" s="1021"/>
      <c r="AY120" s="1022"/>
      <c r="AZ120" s="958" t="s">
        <v>462</v>
      </c>
      <c r="BA120" s="926"/>
      <c r="BB120" s="926"/>
      <c r="BC120" s="926"/>
      <c r="BD120" s="926"/>
      <c r="BE120" s="926"/>
      <c r="BF120" s="926"/>
      <c r="BG120" s="926"/>
      <c r="BH120" s="926"/>
      <c r="BI120" s="926"/>
      <c r="BJ120" s="926"/>
      <c r="BK120" s="926"/>
      <c r="BL120" s="926"/>
      <c r="BM120" s="926"/>
      <c r="BN120" s="926"/>
      <c r="BO120" s="926"/>
      <c r="BP120" s="927"/>
      <c r="BQ120" s="959">
        <v>1786211</v>
      </c>
      <c r="BR120" s="960"/>
      <c r="BS120" s="960"/>
      <c r="BT120" s="960"/>
      <c r="BU120" s="960"/>
      <c r="BV120" s="960">
        <v>1787114</v>
      </c>
      <c r="BW120" s="960"/>
      <c r="BX120" s="960"/>
      <c r="BY120" s="960"/>
      <c r="BZ120" s="960"/>
      <c r="CA120" s="960">
        <v>1907033</v>
      </c>
      <c r="CB120" s="960"/>
      <c r="CC120" s="960"/>
      <c r="CD120" s="960"/>
      <c r="CE120" s="960"/>
      <c r="CF120" s="973">
        <v>66.900000000000006</v>
      </c>
      <c r="CG120" s="974"/>
      <c r="CH120" s="974"/>
      <c r="CI120" s="974"/>
      <c r="CJ120" s="974"/>
      <c r="CK120" s="1035" t="s">
        <v>463</v>
      </c>
      <c r="CL120" s="1036"/>
      <c r="CM120" s="1036"/>
      <c r="CN120" s="1036"/>
      <c r="CO120" s="1037"/>
      <c r="CP120" s="1043" t="s">
        <v>409</v>
      </c>
      <c r="CQ120" s="1044"/>
      <c r="CR120" s="1044"/>
      <c r="CS120" s="1044"/>
      <c r="CT120" s="1044"/>
      <c r="CU120" s="1044"/>
      <c r="CV120" s="1044"/>
      <c r="CW120" s="1044"/>
      <c r="CX120" s="1044"/>
      <c r="CY120" s="1044"/>
      <c r="CZ120" s="1044"/>
      <c r="DA120" s="1044"/>
      <c r="DB120" s="1044"/>
      <c r="DC120" s="1044"/>
      <c r="DD120" s="1044"/>
      <c r="DE120" s="1044"/>
      <c r="DF120" s="1045"/>
      <c r="DG120" s="959" t="s">
        <v>228</v>
      </c>
      <c r="DH120" s="960"/>
      <c r="DI120" s="960"/>
      <c r="DJ120" s="960"/>
      <c r="DK120" s="960"/>
      <c r="DL120" s="960">
        <v>2094355</v>
      </c>
      <c r="DM120" s="960"/>
      <c r="DN120" s="960"/>
      <c r="DO120" s="960"/>
      <c r="DP120" s="960"/>
      <c r="DQ120" s="960">
        <v>2087427</v>
      </c>
      <c r="DR120" s="960"/>
      <c r="DS120" s="960"/>
      <c r="DT120" s="960"/>
      <c r="DU120" s="960"/>
      <c r="DV120" s="961">
        <v>73.3</v>
      </c>
      <c r="DW120" s="961"/>
      <c r="DX120" s="961"/>
      <c r="DY120" s="961"/>
      <c r="DZ120" s="962"/>
    </row>
    <row r="121" spans="1:130" s="222" customFormat="1" ht="26.25" customHeight="1">
      <c r="A121" s="1086"/>
      <c r="B121" s="978"/>
      <c r="C121" s="1003" t="s">
        <v>464</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436</v>
      </c>
      <c r="AB121" s="988"/>
      <c r="AC121" s="988"/>
      <c r="AD121" s="988"/>
      <c r="AE121" s="989"/>
      <c r="AF121" s="990" t="s">
        <v>441</v>
      </c>
      <c r="AG121" s="988"/>
      <c r="AH121" s="988"/>
      <c r="AI121" s="988"/>
      <c r="AJ121" s="989"/>
      <c r="AK121" s="990" t="s">
        <v>228</v>
      </c>
      <c r="AL121" s="988"/>
      <c r="AM121" s="988"/>
      <c r="AN121" s="988"/>
      <c r="AO121" s="989"/>
      <c r="AP121" s="991" t="s">
        <v>228</v>
      </c>
      <c r="AQ121" s="992"/>
      <c r="AR121" s="992"/>
      <c r="AS121" s="992"/>
      <c r="AT121" s="993"/>
      <c r="AU121" s="1023"/>
      <c r="AV121" s="1024"/>
      <c r="AW121" s="1024"/>
      <c r="AX121" s="1024"/>
      <c r="AY121" s="1025"/>
      <c r="AZ121" s="951" t="s">
        <v>465</v>
      </c>
      <c r="BA121" s="952"/>
      <c r="BB121" s="952"/>
      <c r="BC121" s="952"/>
      <c r="BD121" s="952"/>
      <c r="BE121" s="952"/>
      <c r="BF121" s="952"/>
      <c r="BG121" s="952"/>
      <c r="BH121" s="952"/>
      <c r="BI121" s="952"/>
      <c r="BJ121" s="952"/>
      <c r="BK121" s="952"/>
      <c r="BL121" s="952"/>
      <c r="BM121" s="952"/>
      <c r="BN121" s="952"/>
      <c r="BO121" s="952"/>
      <c r="BP121" s="953"/>
      <c r="BQ121" s="954">
        <v>84458</v>
      </c>
      <c r="BR121" s="955"/>
      <c r="BS121" s="955"/>
      <c r="BT121" s="955"/>
      <c r="BU121" s="955"/>
      <c r="BV121" s="955">
        <v>54959</v>
      </c>
      <c r="BW121" s="955"/>
      <c r="BX121" s="955"/>
      <c r="BY121" s="955"/>
      <c r="BZ121" s="955"/>
      <c r="CA121" s="955">
        <v>33906</v>
      </c>
      <c r="CB121" s="955"/>
      <c r="CC121" s="955"/>
      <c r="CD121" s="955"/>
      <c r="CE121" s="955"/>
      <c r="CF121" s="949">
        <v>1.2</v>
      </c>
      <c r="CG121" s="950"/>
      <c r="CH121" s="950"/>
      <c r="CI121" s="950"/>
      <c r="CJ121" s="950"/>
      <c r="CK121" s="1038"/>
      <c r="CL121" s="1039"/>
      <c r="CM121" s="1039"/>
      <c r="CN121" s="1039"/>
      <c r="CO121" s="1040"/>
      <c r="CP121" s="1048" t="s">
        <v>407</v>
      </c>
      <c r="CQ121" s="1049"/>
      <c r="CR121" s="1049"/>
      <c r="CS121" s="1049"/>
      <c r="CT121" s="1049"/>
      <c r="CU121" s="1049"/>
      <c r="CV121" s="1049"/>
      <c r="CW121" s="1049"/>
      <c r="CX121" s="1049"/>
      <c r="CY121" s="1049"/>
      <c r="CZ121" s="1049"/>
      <c r="DA121" s="1049"/>
      <c r="DB121" s="1049"/>
      <c r="DC121" s="1049"/>
      <c r="DD121" s="1049"/>
      <c r="DE121" s="1049"/>
      <c r="DF121" s="1050"/>
      <c r="DG121" s="954">
        <v>326888</v>
      </c>
      <c r="DH121" s="955"/>
      <c r="DI121" s="955"/>
      <c r="DJ121" s="955"/>
      <c r="DK121" s="955"/>
      <c r="DL121" s="955">
        <v>349920</v>
      </c>
      <c r="DM121" s="955"/>
      <c r="DN121" s="955"/>
      <c r="DO121" s="955"/>
      <c r="DP121" s="955"/>
      <c r="DQ121" s="955">
        <v>334455</v>
      </c>
      <c r="DR121" s="955"/>
      <c r="DS121" s="955"/>
      <c r="DT121" s="955"/>
      <c r="DU121" s="955"/>
      <c r="DV121" s="956">
        <v>11.7</v>
      </c>
      <c r="DW121" s="956"/>
      <c r="DX121" s="956"/>
      <c r="DY121" s="956"/>
      <c r="DZ121" s="957"/>
    </row>
    <row r="122" spans="1:130" s="222" customFormat="1" ht="26.25" customHeight="1">
      <c r="A122" s="1086"/>
      <c r="B122" s="978"/>
      <c r="C122" s="951" t="s">
        <v>447</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441</v>
      </c>
      <c r="AB122" s="988"/>
      <c r="AC122" s="988"/>
      <c r="AD122" s="988"/>
      <c r="AE122" s="989"/>
      <c r="AF122" s="990" t="s">
        <v>228</v>
      </c>
      <c r="AG122" s="988"/>
      <c r="AH122" s="988"/>
      <c r="AI122" s="988"/>
      <c r="AJ122" s="989"/>
      <c r="AK122" s="990" t="s">
        <v>441</v>
      </c>
      <c r="AL122" s="988"/>
      <c r="AM122" s="988"/>
      <c r="AN122" s="988"/>
      <c r="AO122" s="989"/>
      <c r="AP122" s="991" t="s">
        <v>228</v>
      </c>
      <c r="AQ122" s="992"/>
      <c r="AR122" s="992"/>
      <c r="AS122" s="992"/>
      <c r="AT122" s="993"/>
      <c r="AU122" s="1023"/>
      <c r="AV122" s="1024"/>
      <c r="AW122" s="1024"/>
      <c r="AX122" s="1024"/>
      <c r="AY122" s="1025"/>
      <c r="AZ122" s="1002" t="s">
        <v>466</v>
      </c>
      <c r="BA122" s="994"/>
      <c r="BB122" s="994"/>
      <c r="BC122" s="994"/>
      <c r="BD122" s="994"/>
      <c r="BE122" s="994"/>
      <c r="BF122" s="994"/>
      <c r="BG122" s="994"/>
      <c r="BH122" s="994"/>
      <c r="BI122" s="994"/>
      <c r="BJ122" s="994"/>
      <c r="BK122" s="994"/>
      <c r="BL122" s="994"/>
      <c r="BM122" s="994"/>
      <c r="BN122" s="994"/>
      <c r="BO122" s="994"/>
      <c r="BP122" s="995"/>
      <c r="BQ122" s="1028">
        <v>4076198</v>
      </c>
      <c r="BR122" s="1029"/>
      <c r="BS122" s="1029"/>
      <c r="BT122" s="1029"/>
      <c r="BU122" s="1029"/>
      <c r="BV122" s="1029">
        <v>3949892</v>
      </c>
      <c r="BW122" s="1029"/>
      <c r="BX122" s="1029"/>
      <c r="BY122" s="1029"/>
      <c r="BZ122" s="1029"/>
      <c r="CA122" s="1029">
        <v>3991442</v>
      </c>
      <c r="CB122" s="1029"/>
      <c r="CC122" s="1029"/>
      <c r="CD122" s="1029"/>
      <c r="CE122" s="1029"/>
      <c r="CF122" s="1046">
        <v>140.1</v>
      </c>
      <c r="CG122" s="1047"/>
      <c r="CH122" s="1047"/>
      <c r="CI122" s="1047"/>
      <c r="CJ122" s="1047"/>
      <c r="CK122" s="1038"/>
      <c r="CL122" s="1039"/>
      <c r="CM122" s="1039"/>
      <c r="CN122" s="1039"/>
      <c r="CO122" s="1040"/>
      <c r="CP122" s="1048" t="s">
        <v>467</v>
      </c>
      <c r="CQ122" s="1049"/>
      <c r="CR122" s="1049"/>
      <c r="CS122" s="1049"/>
      <c r="CT122" s="1049"/>
      <c r="CU122" s="1049"/>
      <c r="CV122" s="1049"/>
      <c r="CW122" s="1049"/>
      <c r="CX122" s="1049"/>
      <c r="CY122" s="1049"/>
      <c r="CZ122" s="1049"/>
      <c r="DA122" s="1049"/>
      <c r="DB122" s="1049"/>
      <c r="DC122" s="1049"/>
      <c r="DD122" s="1049"/>
      <c r="DE122" s="1049"/>
      <c r="DF122" s="1050"/>
      <c r="DG122" s="954" t="s">
        <v>441</v>
      </c>
      <c r="DH122" s="955"/>
      <c r="DI122" s="955"/>
      <c r="DJ122" s="955"/>
      <c r="DK122" s="955"/>
      <c r="DL122" s="955" t="s">
        <v>228</v>
      </c>
      <c r="DM122" s="955"/>
      <c r="DN122" s="955"/>
      <c r="DO122" s="955"/>
      <c r="DP122" s="955"/>
      <c r="DQ122" s="955" t="s">
        <v>436</v>
      </c>
      <c r="DR122" s="955"/>
      <c r="DS122" s="955"/>
      <c r="DT122" s="955"/>
      <c r="DU122" s="955"/>
      <c r="DV122" s="956" t="s">
        <v>436</v>
      </c>
      <c r="DW122" s="956"/>
      <c r="DX122" s="956"/>
      <c r="DY122" s="956"/>
      <c r="DZ122" s="957"/>
    </row>
    <row r="123" spans="1:130" s="222" customFormat="1" ht="26.25" customHeight="1">
      <c r="A123" s="1086"/>
      <c r="B123" s="978"/>
      <c r="C123" s="951" t="s">
        <v>453</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228</v>
      </c>
      <c r="AB123" s="988"/>
      <c r="AC123" s="988"/>
      <c r="AD123" s="988"/>
      <c r="AE123" s="989"/>
      <c r="AF123" s="990" t="s">
        <v>228</v>
      </c>
      <c r="AG123" s="988"/>
      <c r="AH123" s="988"/>
      <c r="AI123" s="988"/>
      <c r="AJ123" s="989"/>
      <c r="AK123" s="990" t="s">
        <v>228</v>
      </c>
      <c r="AL123" s="988"/>
      <c r="AM123" s="988"/>
      <c r="AN123" s="988"/>
      <c r="AO123" s="989"/>
      <c r="AP123" s="991" t="s">
        <v>228</v>
      </c>
      <c r="AQ123" s="992"/>
      <c r="AR123" s="992"/>
      <c r="AS123" s="992"/>
      <c r="AT123" s="993"/>
      <c r="AU123" s="1026"/>
      <c r="AV123" s="1027"/>
      <c r="AW123" s="1027"/>
      <c r="AX123" s="1027"/>
      <c r="AY123" s="1027"/>
      <c r="AZ123" s="243" t="s">
        <v>187</v>
      </c>
      <c r="BA123" s="243"/>
      <c r="BB123" s="243"/>
      <c r="BC123" s="243"/>
      <c r="BD123" s="243"/>
      <c r="BE123" s="243"/>
      <c r="BF123" s="243"/>
      <c r="BG123" s="243"/>
      <c r="BH123" s="243"/>
      <c r="BI123" s="243"/>
      <c r="BJ123" s="243"/>
      <c r="BK123" s="243"/>
      <c r="BL123" s="243"/>
      <c r="BM123" s="243"/>
      <c r="BN123" s="243"/>
      <c r="BO123" s="1006" t="s">
        <v>468</v>
      </c>
      <c r="BP123" s="1034"/>
      <c r="BQ123" s="1092">
        <v>5946867</v>
      </c>
      <c r="BR123" s="1093"/>
      <c r="BS123" s="1093"/>
      <c r="BT123" s="1093"/>
      <c r="BU123" s="1093"/>
      <c r="BV123" s="1093">
        <v>5791965</v>
      </c>
      <c r="BW123" s="1093"/>
      <c r="BX123" s="1093"/>
      <c r="BY123" s="1093"/>
      <c r="BZ123" s="1093"/>
      <c r="CA123" s="1093">
        <v>5932381</v>
      </c>
      <c r="CB123" s="1093"/>
      <c r="CC123" s="1093"/>
      <c r="CD123" s="1093"/>
      <c r="CE123" s="1093"/>
      <c r="CF123" s="1030"/>
      <c r="CG123" s="1031"/>
      <c r="CH123" s="1031"/>
      <c r="CI123" s="1031"/>
      <c r="CJ123" s="1032"/>
      <c r="CK123" s="1038"/>
      <c r="CL123" s="1039"/>
      <c r="CM123" s="1039"/>
      <c r="CN123" s="1039"/>
      <c r="CO123" s="1040"/>
      <c r="CP123" s="1048" t="s">
        <v>469</v>
      </c>
      <c r="CQ123" s="1049"/>
      <c r="CR123" s="1049"/>
      <c r="CS123" s="1049"/>
      <c r="CT123" s="1049"/>
      <c r="CU123" s="1049"/>
      <c r="CV123" s="1049"/>
      <c r="CW123" s="1049"/>
      <c r="CX123" s="1049"/>
      <c r="CY123" s="1049"/>
      <c r="CZ123" s="1049"/>
      <c r="DA123" s="1049"/>
      <c r="DB123" s="1049"/>
      <c r="DC123" s="1049"/>
      <c r="DD123" s="1049"/>
      <c r="DE123" s="1049"/>
      <c r="DF123" s="1050"/>
      <c r="DG123" s="987" t="s">
        <v>228</v>
      </c>
      <c r="DH123" s="988"/>
      <c r="DI123" s="988"/>
      <c r="DJ123" s="988"/>
      <c r="DK123" s="989"/>
      <c r="DL123" s="990" t="s">
        <v>228</v>
      </c>
      <c r="DM123" s="988"/>
      <c r="DN123" s="988"/>
      <c r="DO123" s="988"/>
      <c r="DP123" s="989"/>
      <c r="DQ123" s="990" t="s">
        <v>228</v>
      </c>
      <c r="DR123" s="988"/>
      <c r="DS123" s="988"/>
      <c r="DT123" s="988"/>
      <c r="DU123" s="989"/>
      <c r="DV123" s="991" t="s">
        <v>228</v>
      </c>
      <c r="DW123" s="992"/>
      <c r="DX123" s="992"/>
      <c r="DY123" s="992"/>
      <c r="DZ123" s="993"/>
    </row>
    <row r="124" spans="1:130" s="222" customFormat="1" ht="26.25" customHeight="1" thickBot="1">
      <c r="A124" s="1086"/>
      <c r="B124" s="978"/>
      <c r="C124" s="951" t="s">
        <v>456</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441</v>
      </c>
      <c r="AB124" s="988"/>
      <c r="AC124" s="988"/>
      <c r="AD124" s="988"/>
      <c r="AE124" s="989"/>
      <c r="AF124" s="990" t="s">
        <v>228</v>
      </c>
      <c r="AG124" s="988"/>
      <c r="AH124" s="988"/>
      <c r="AI124" s="988"/>
      <c r="AJ124" s="989"/>
      <c r="AK124" s="990" t="s">
        <v>436</v>
      </c>
      <c r="AL124" s="988"/>
      <c r="AM124" s="988"/>
      <c r="AN124" s="988"/>
      <c r="AO124" s="989"/>
      <c r="AP124" s="991" t="s">
        <v>436</v>
      </c>
      <c r="AQ124" s="992"/>
      <c r="AR124" s="992"/>
      <c r="AS124" s="992"/>
      <c r="AT124" s="993"/>
      <c r="AU124" s="1088" t="s">
        <v>470</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63.3</v>
      </c>
      <c r="BR124" s="1056"/>
      <c r="BS124" s="1056"/>
      <c r="BT124" s="1056"/>
      <c r="BU124" s="1056"/>
      <c r="BV124" s="1056">
        <v>63.9</v>
      </c>
      <c r="BW124" s="1056"/>
      <c r="BX124" s="1056"/>
      <c r="BY124" s="1056"/>
      <c r="BZ124" s="1056"/>
      <c r="CA124" s="1056">
        <v>80.099999999999994</v>
      </c>
      <c r="CB124" s="1056"/>
      <c r="CC124" s="1056"/>
      <c r="CD124" s="1056"/>
      <c r="CE124" s="1056"/>
      <c r="CF124" s="1057"/>
      <c r="CG124" s="1058"/>
      <c r="CH124" s="1058"/>
      <c r="CI124" s="1058"/>
      <c r="CJ124" s="1059"/>
      <c r="CK124" s="1041"/>
      <c r="CL124" s="1041"/>
      <c r="CM124" s="1041"/>
      <c r="CN124" s="1041"/>
      <c r="CO124" s="1042"/>
      <c r="CP124" s="1048" t="s">
        <v>471</v>
      </c>
      <c r="CQ124" s="1049"/>
      <c r="CR124" s="1049"/>
      <c r="CS124" s="1049"/>
      <c r="CT124" s="1049"/>
      <c r="CU124" s="1049"/>
      <c r="CV124" s="1049"/>
      <c r="CW124" s="1049"/>
      <c r="CX124" s="1049"/>
      <c r="CY124" s="1049"/>
      <c r="CZ124" s="1049"/>
      <c r="DA124" s="1049"/>
      <c r="DB124" s="1049"/>
      <c r="DC124" s="1049"/>
      <c r="DD124" s="1049"/>
      <c r="DE124" s="1049"/>
      <c r="DF124" s="1050"/>
      <c r="DG124" s="1033">
        <v>2052988</v>
      </c>
      <c r="DH124" s="1015"/>
      <c r="DI124" s="1015"/>
      <c r="DJ124" s="1015"/>
      <c r="DK124" s="1016"/>
      <c r="DL124" s="1014" t="s">
        <v>228</v>
      </c>
      <c r="DM124" s="1015"/>
      <c r="DN124" s="1015"/>
      <c r="DO124" s="1015"/>
      <c r="DP124" s="1016"/>
      <c r="DQ124" s="1014" t="s">
        <v>436</v>
      </c>
      <c r="DR124" s="1015"/>
      <c r="DS124" s="1015"/>
      <c r="DT124" s="1015"/>
      <c r="DU124" s="1016"/>
      <c r="DV124" s="1017" t="s">
        <v>228</v>
      </c>
      <c r="DW124" s="1018"/>
      <c r="DX124" s="1018"/>
      <c r="DY124" s="1018"/>
      <c r="DZ124" s="1019"/>
    </row>
    <row r="125" spans="1:130" s="222" customFormat="1" ht="26.25" customHeight="1">
      <c r="A125" s="1086"/>
      <c r="B125" s="978"/>
      <c r="C125" s="951" t="s">
        <v>458</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228</v>
      </c>
      <c r="AB125" s="988"/>
      <c r="AC125" s="988"/>
      <c r="AD125" s="988"/>
      <c r="AE125" s="989"/>
      <c r="AF125" s="990" t="s">
        <v>436</v>
      </c>
      <c r="AG125" s="988"/>
      <c r="AH125" s="988"/>
      <c r="AI125" s="988"/>
      <c r="AJ125" s="989"/>
      <c r="AK125" s="990" t="s">
        <v>228</v>
      </c>
      <c r="AL125" s="988"/>
      <c r="AM125" s="988"/>
      <c r="AN125" s="988"/>
      <c r="AO125" s="989"/>
      <c r="AP125" s="991" t="s">
        <v>228</v>
      </c>
      <c r="AQ125" s="992"/>
      <c r="AR125" s="992"/>
      <c r="AS125" s="992"/>
      <c r="AT125" s="993"/>
      <c r="AU125" s="244"/>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1051" t="s">
        <v>472</v>
      </c>
      <c r="CL125" s="1036"/>
      <c r="CM125" s="1036"/>
      <c r="CN125" s="1036"/>
      <c r="CO125" s="1037"/>
      <c r="CP125" s="958" t="s">
        <v>473</v>
      </c>
      <c r="CQ125" s="926"/>
      <c r="CR125" s="926"/>
      <c r="CS125" s="926"/>
      <c r="CT125" s="926"/>
      <c r="CU125" s="926"/>
      <c r="CV125" s="926"/>
      <c r="CW125" s="926"/>
      <c r="CX125" s="926"/>
      <c r="CY125" s="926"/>
      <c r="CZ125" s="926"/>
      <c r="DA125" s="926"/>
      <c r="DB125" s="926"/>
      <c r="DC125" s="926"/>
      <c r="DD125" s="926"/>
      <c r="DE125" s="926"/>
      <c r="DF125" s="927"/>
      <c r="DG125" s="959" t="s">
        <v>436</v>
      </c>
      <c r="DH125" s="960"/>
      <c r="DI125" s="960"/>
      <c r="DJ125" s="960"/>
      <c r="DK125" s="960"/>
      <c r="DL125" s="960" t="s">
        <v>228</v>
      </c>
      <c r="DM125" s="960"/>
      <c r="DN125" s="960"/>
      <c r="DO125" s="960"/>
      <c r="DP125" s="960"/>
      <c r="DQ125" s="960" t="s">
        <v>228</v>
      </c>
      <c r="DR125" s="960"/>
      <c r="DS125" s="960"/>
      <c r="DT125" s="960"/>
      <c r="DU125" s="960"/>
      <c r="DV125" s="961" t="s">
        <v>436</v>
      </c>
      <c r="DW125" s="961"/>
      <c r="DX125" s="961"/>
      <c r="DY125" s="961"/>
      <c r="DZ125" s="962"/>
    </row>
    <row r="126" spans="1:130" s="222" customFormat="1" ht="26.25" customHeight="1" thickBot="1">
      <c r="A126" s="1086"/>
      <c r="B126" s="978"/>
      <c r="C126" s="951" t="s">
        <v>460</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v>588</v>
      </c>
      <c r="AB126" s="988"/>
      <c r="AC126" s="988"/>
      <c r="AD126" s="988"/>
      <c r="AE126" s="989"/>
      <c r="AF126" s="990">
        <v>588</v>
      </c>
      <c r="AG126" s="988"/>
      <c r="AH126" s="988"/>
      <c r="AI126" s="988"/>
      <c r="AJ126" s="989"/>
      <c r="AK126" s="990">
        <v>588</v>
      </c>
      <c r="AL126" s="988"/>
      <c r="AM126" s="988"/>
      <c r="AN126" s="988"/>
      <c r="AO126" s="989"/>
      <c r="AP126" s="991">
        <v>0</v>
      </c>
      <c r="AQ126" s="992"/>
      <c r="AR126" s="992"/>
      <c r="AS126" s="992"/>
      <c r="AT126" s="993"/>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1052"/>
      <c r="CL126" s="1039"/>
      <c r="CM126" s="1039"/>
      <c r="CN126" s="1039"/>
      <c r="CO126" s="1040"/>
      <c r="CP126" s="951" t="s">
        <v>474</v>
      </c>
      <c r="CQ126" s="952"/>
      <c r="CR126" s="952"/>
      <c r="CS126" s="952"/>
      <c r="CT126" s="952"/>
      <c r="CU126" s="952"/>
      <c r="CV126" s="952"/>
      <c r="CW126" s="952"/>
      <c r="CX126" s="952"/>
      <c r="CY126" s="952"/>
      <c r="CZ126" s="952"/>
      <c r="DA126" s="952"/>
      <c r="DB126" s="952"/>
      <c r="DC126" s="952"/>
      <c r="DD126" s="952"/>
      <c r="DE126" s="952"/>
      <c r="DF126" s="953"/>
      <c r="DG126" s="954" t="s">
        <v>228</v>
      </c>
      <c r="DH126" s="955"/>
      <c r="DI126" s="955"/>
      <c r="DJ126" s="955"/>
      <c r="DK126" s="955"/>
      <c r="DL126" s="955" t="s">
        <v>228</v>
      </c>
      <c r="DM126" s="955"/>
      <c r="DN126" s="955"/>
      <c r="DO126" s="955"/>
      <c r="DP126" s="955"/>
      <c r="DQ126" s="955" t="s">
        <v>228</v>
      </c>
      <c r="DR126" s="955"/>
      <c r="DS126" s="955"/>
      <c r="DT126" s="955"/>
      <c r="DU126" s="955"/>
      <c r="DV126" s="956" t="s">
        <v>228</v>
      </c>
      <c r="DW126" s="956"/>
      <c r="DX126" s="956"/>
      <c r="DY126" s="956"/>
      <c r="DZ126" s="957"/>
    </row>
    <row r="127" spans="1:130" s="222" customFormat="1" ht="26.25" customHeight="1">
      <c r="A127" s="1087"/>
      <c r="B127" s="980"/>
      <c r="C127" s="1002" t="s">
        <v>475</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v>33</v>
      </c>
      <c r="AB127" s="988"/>
      <c r="AC127" s="988"/>
      <c r="AD127" s="988"/>
      <c r="AE127" s="989"/>
      <c r="AF127" s="990">
        <v>38</v>
      </c>
      <c r="AG127" s="988"/>
      <c r="AH127" s="988"/>
      <c r="AI127" s="988"/>
      <c r="AJ127" s="989"/>
      <c r="AK127" s="990">
        <v>2849</v>
      </c>
      <c r="AL127" s="988"/>
      <c r="AM127" s="988"/>
      <c r="AN127" s="988"/>
      <c r="AO127" s="989"/>
      <c r="AP127" s="991">
        <v>0.1</v>
      </c>
      <c r="AQ127" s="992"/>
      <c r="AR127" s="992"/>
      <c r="AS127" s="992"/>
      <c r="AT127" s="993"/>
      <c r="AU127" s="224"/>
      <c r="AV127" s="224"/>
      <c r="AW127" s="224"/>
      <c r="AX127" s="1060" t="s">
        <v>476</v>
      </c>
      <c r="AY127" s="1061"/>
      <c r="AZ127" s="1061"/>
      <c r="BA127" s="1061"/>
      <c r="BB127" s="1061"/>
      <c r="BC127" s="1061"/>
      <c r="BD127" s="1061"/>
      <c r="BE127" s="1062"/>
      <c r="BF127" s="1063" t="s">
        <v>477</v>
      </c>
      <c r="BG127" s="1061"/>
      <c r="BH127" s="1061"/>
      <c r="BI127" s="1061"/>
      <c r="BJ127" s="1061"/>
      <c r="BK127" s="1061"/>
      <c r="BL127" s="1062"/>
      <c r="BM127" s="1063" t="s">
        <v>478</v>
      </c>
      <c r="BN127" s="1061"/>
      <c r="BO127" s="1061"/>
      <c r="BP127" s="1061"/>
      <c r="BQ127" s="1061"/>
      <c r="BR127" s="1061"/>
      <c r="BS127" s="1062"/>
      <c r="BT127" s="1063" t="s">
        <v>479</v>
      </c>
      <c r="BU127" s="1061"/>
      <c r="BV127" s="1061"/>
      <c r="BW127" s="1061"/>
      <c r="BX127" s="1061"/>
      <c r="BY127" s="1061"/>
      <c r="BZ127" s="1084"/>
      <c r="CA127" s="224"/>
      <c r="CB127" s="224"/>
      <c r="CC127" s="224"/>
      <c r="CD127" s="247"/>
      <c r="CE127" s="247"/>
      <c r="CF127" s="247"/>
      <c r="CG127" s="224"/>
      <c r="CH127" s="224"/>
      <c r="CI127" s="224"/>
      <c r="CJ127" s="246"/>
      <c r="CK127" s="1052"/>
      <c r="CL127" s="1039"/>
      <c r="CM127" s="1039"/>
      <c r="CN127" s="1039"/>
      <c r="CO127" s="1040"/>
      <c r="CP127" s="951" t="s">
        <v>480</v>
      </c>
      <c r="CQ127" s="952"/>
      <c r="CR127" s="952"/>
      <c r="CS127" s="952"/>
      <c r="CT127" s="952"/>
      <c r="CU127" s="952"/>
      <c r="CV127" s="952"/>
      <c r="CW127" s="952"/>
      <c r="CX127" s="952"/>
      <c r="CY127" s="952"/>
      <c r="CZ127" s="952"/>
      <c r="DA127" s="952"/>
      <c r="DB127" s="952"/>
      <c r="DC127" s="952"/>
      <c r="DD127" s="952"/>
      <c r="DE127" s="952"/>
      <c r="DF127" s="953"/>
      <c r="DG127" s="954" t="s">
        <v>228</v>
      </c>
      <c r="DH127" s="955"/>
      <c r="DI127" s="955"/>
      <c r="DJ127" s="955"/>
      <c r="DK127" s="955"/>
      <c r="DL127" s="955" t="s">
        <v>228</v>
      </c>
      <c r="DM127" s="955"/>
      <c r="DN127" s="955"/>
      <c r="DO127" s="955"/>
      <c r="DP127" s="955"/>
      <c r="DQ127" s="955" t="s">
        <v>228</v>
      </c>
      <c r="DR127" s="955"/>
      <c r="DS127" s="955"/>
      <c r="DT127" s="955"/>
      <c r="DU127" s="955"/>
      <c r="DV127" s="956" t="s">
        <v>228</v>
      </c>
      <c r="DW127" s="956"/>
      <c r="DX127" s="956"/>
      <c r="DY127" s="956"/>
      <c r="DZ127" s="957"/>
    </row>
    <row r="128" spans="1:130" s="222" customFormat="1" ht="26.25" customHeight="1" thickBot="1">
      <c r="A128" s="1070" t="s">
        <v>481</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482</v>
      </c>
      <c r="X128" s="1072"/>
      <c r="Y128" s="1072"/>
      <c r="Z128" s="1073"/>
      <c r="AA128" s="1074">
        <v>18008</v>
      </c>
      <c r="AB128" s="1075"/>
      <c r="AC128" s="1075"/>
      <c r="AD128" s="1075"/>
      <c r="AE128" s="1076"/>
      <c r="AF128" s="1077">
        <v>26302</v>
      </c>
      <c r="AG128" s="1075"/>
      <c r="AH128" s="1075"/>
      <c r="AI128" s="1075"/>
      <c r="AJ128" s="1076"/>
      <c r="AK128" s="1077">
        <v>12028</v>
      </c>
      <c r="AL128" s="1075"/>
      <c r="AM128" s="1075"/>
      <c r="AN128" s="1075"/>
      <c r="AO128" s="1076"/>
      <c r="AP128" s="1078"/>
      <c r="AQ128" s="1079"/>
      <c r="AR128" s="1079"/>
      <c r="AS128" s="1079"/>
      <c r="AT128" s="1080"/>
      <c r="AU128" s="224"/>
      <c r="AV128" s="224"/>
      <c r="AW128" s="224"/>
      <c r="AX128" s="925" t="s">
        <v>483</v>
      </c>
      <c r="AY128" s="926"/>
      <c r="AZ128" s="926"/>
      <c r="BA128" s="926"/>
      <c r="BB128" s="926"/>
      <c r="BC128" s="926"/>
      <c r="BD128" s="926"/>
      <c r="BE128" s="927"/>
      <c r="BF128" s="1081" t="s">
        <v>228</v>
      </c>
      <c r="BG128" s="1082"/>
      <c r="BH128" s="1082"/>
      <c r="BI128" s="1082"/>
      <c r="BJ128" s="1082"/>
      <c r="BK128" s="1082"/>
      <c r="BL128" s="1083"/>
      <c r="BM128" s="1081">
        <v>15</v>
      </c>
      <c r="BN128" s="1082"/>
      <c r="BO128" s="1082"/>
      <c r="BP128" s="1082"/>
      <c r="BQ128" s="1082"/>
      <c r="BR128" s="1082"/>
      <c r="BS128" s="1083"/>
      <c r="BT128" s="1081">
        <v>20</v>
      </c>
      <c r="BU128" s="1082"/>
      <c r="BV128" s="1082"/>
      <c r="BW128" s="1082"/>
      <c r="BX128" s="1082"/>
      <c r="BY128" s="1082"/>
      <c r="BZ128" s="1105"/>
      <c r="CA128" s="247"/>
      <c r="CB128" s="247"/>
      <c r="CC128" s="247"/>
      <c r="CD128" s="247"/>
      <c r="CE128" s="247"/>
      <c r="CF128" s="247"/>
      <c r="CG128" s="224"/>
      <c r="CH128" s="224"/>
      <c r="CI128" s="224"/>
      <c r="CJ128" s="246"/>
      <c r="CK128" s="1053"/>
      <c r="CL128" s="1054"/>
      <c r="CM128" s="1054"/>
      <c r="CN128" s="1054"/>
      <c r="CO128" s="1055"/>
      <c r="CP128" s="1064" t="s">
        <v>484</v>
      </c>
      <c r="CQ128" s="755"/>
      <c r="CR128" s="755"/>
      <c r="CS128" s="755"/>
      <c r="CT128" s="755"/>
      <c r="CU128" s="755"/>
      <c r="CV128" s="755"/>
      <c r="CW128" s="755"/>
      <c r="CX128" s="755"/>
      <c r="CY128" s="755"/>
      <c r="CZ128" s="755"/>
      <c r="DA128" s="755"/>
      <c r="DB128" s="755"/>
      <c r="DC128" s="755"/>
      <c r="DD128" s="755"/>
      <c r="DE128" s="755"/>
      <c r="DF128" s="1065"/>
      <c r="DG128" s="1066" t="s">
        <v>228</v>
      </c>
      <c r="DH128" s="1067"/>
      <c r="DI128" s="1067"/>
      <c r="DJ128" s="1067"/>
      <c r="DK128" s="1067"/>
      <c r="DL128" s="1067" t="s">
        <v>228</v>
      </c>
      <c r="DM128" s="1067"/>
      <c r="DN128" s="1067"/>
      <c r="DO128" s="1067"/>
      <c r="DP128" s="1067"/>
      <c r="DQ128" s="1067" t="s">
        <v>228</v>
      </c>
      <c r="DR128" s="1067"/>
      <c r="DS128" s="1067"/>
      <c r="DT128" s="1067"/>
      <c r="DU128" s="1067"/>
      <c r="DV128" s="1068" t="s">
        <v>228</v>
      </c>
      <c r="DW128" s="1068"/>
      <c r="DX128" s="1068"/>
      <c r="DY128" s="1068"/>
      <c r="DZ128" s="1069"/>
    </row>
    <row r="129" spans="1:131" s="222" customFormat="1" ht="26.25" customHeight="1">
      <c r="A129" s="963" t="s">
        <v>106</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485</v>
      </c>
      <c r="X129" s="1100"/>
      <c r="Y129" s="1100"/>
      <c r="Z129" s="1101"/>
      <c r="AA129" s="987">
        <v>2857950</v>
      </c>
      <c r="AB129" s="988"/>
      <c r="AC129" s="988"/>
      <c r="AD129" s="988"/>
      <c r="AE129" s="989"/>
      <c r="AF129" s="990">
        <v>3023054</v>
      </c>
      <c r="AG129" s="988"/>
      <c r="AH129" s="988"/>
      <c r="AI129" s="988"/>
      <c r="AJ129" s="989"/>
      <c r="AK129" s="990">
        <v>3223529</v>
      </c>
      <c r="AL129" s="988"/>
      <c r="AM129" s="988"/>
      <c r="AN129" s="988"/>
      <c r="AO129" s="989"/>
      <c r="AP129" s="1102"/>
      <c r="AQ129" s="1103"/>
      <c r="AR129" s="1103"/>
      <c r="AS129" s="1103"/>
      <c r="AT129" s="1104"/>
      <c r="AU129" s="225"/>
      <c r="AV129" s="225"/>
      <c r="AW129" s="225"/>
      <c r="AX129" s="1094" t="s">
        <v>486</v>
      </c>
      <c r="AY129" s="952"/>
      <c r="AZ129" s="952"/>
      <c r="BA129" s="952"/>
      <c r="BB129" s="952"/>
      <c r="BC129" s="952"/>
      <c r="BD129" s="952"/>
      <c r="BE129" s="953"/>
      <c r="BF129" s="1095" t="s">
        <v>228</v>
      </c>
      <c r="BG129" s="1096"/>
      <c r="BH129" s="1096"/>
      <c r="BI129" s="1096"/>
      <c r="BJ129" s="1096"/>
      <c r="BK129" s="1096"/>
      <c r="BL129" s="1097"/>
      <c r="BM129" s="1095">
        <v>20</v>
      </c>
      <c r="BN129" s="1096"/>
      <c r="BO129" s="1096"/>
      <c r="BP129" s="1096"/>
      <c r="BQ129" s="1096"/>
      <c r="BR129" s="1096"/>
      <c r="BS129" s="1097"/>
      <c r="BT129" s="1095">
        <v>30</v>
      </c>
      <c r="BU129" s="1096"/>
      <c r="BV129" s="1096"/>
      <c r="BW129" s="1096"/>
      <c r="BX129" s="1096"/>
      <c r="BY129" s="1096"/>
      <c r="BZ129" s="1098"/>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c r="A130" s="963" t="s">
        <v>487</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488</v>
      </c>
      <c r="X130" s="1100"/>
      <c r="Y130" s="1100"/>
      <c r="Z130" s="1101"/>
      <c r="AA130" s="987">
        <v>394709</v>
      </c>
      <c r="AB130" s="988"/>
      <c r="AC130" s="988"/>
      <c r="AD130" s="988"/>
      <c r="AE130" s="989"/>
      <c r="AF130" s="990">
        <v>377338</v>
      </c>
      <c r="AG130" s="988"/>
      <c r="AH130" s="988"/>
      <c r="AI130" s="988"/>
      <c r="AJ130" s="989"/>
      <c r="AK130" s="990">
        <v>374060</v>
      </c>
      <c r="AL130" s="988"/>
      <c r="AM130" s="988"/>
      <c r="AN130" s="988"/>
      <c r="AO130" s="989"/>
      <c r="AP130" s="1102"/>
      <c r="AQ130" s="1103"/>
      <c r="AR130" s="1103"/>
      <c r="AS130" s="1103"/>
      <c r="AT130" s="1104"/>
      <c r="AU130" s="225"/>
      <c r="AV130" s="225"/>
      <c r="AW130" s="225"/>
      <c r="AX130" s="1094" t="s">
        <v>489</v>
      </c>
      <c r="AY130" s="952"/>
      <c r="AZ130" s="952"/>
      <c r="BA130" s="952"/>
      <c r="BB130" s="952"/>
      <c r="BC130" s="952"/>
      <c r="BD130" s="952"/>
      <c r="BE130" s="953"/>
      <c r="BF130" s="1130">
        <v>9.1</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490</v>
      </c>
      <c r="X131" s="1137"/>
      <c r="Y131" s="1137"/>
      <c r="Z131" s="1138"/>
      <c r="AA131" s="1033">
        <v>2463241</v>
      </c>
      <c r="AB131" s="1015"/>
      <c r="AC131" s="1015"/>
      <c r="AD131" s="1015"/>
      <c r="AE131" s="1016"/>
      <c r="AF131" s="1014">
        <v>2645716</v>
      </c>
      <c r="AG131" s="1015"/>
      <c r="AH131" s="1015"/>
      <c r="AI131" s="1015"/>
      <c r="AJ131" s="1016"/>
      <c r="AK131" s="1014">
        <v>2849469</v>
      </c>
      <c r="AL131" s="1015"/>
      <c r="AM131" s="1015"/>
      <c r="AN131" s="1015"/>
      <c r="AO131" s="1016"/>
      <c r="AP131" s="1139"/>
      <c r="AQ131" s="1140"/>
      <c r="AR131" s="1140"/>
      <c r="AS131" s="1140"/>
      <c r="AT131" s="1141"/>
      <c r="AU131" s="225"/>
      <c r="AV131" s="225"/>
      <c r="AW131" s="225"/>
      <c r="AX131" s="1112" t="s">
        <v>491</v>
      </c>
      <c r="AY131" s="755"/>
      <c r="AZ131" s="755"/>
      <c r="BA131" s="755"/>
      <c r="BB131" s="755"/>
      <c r="BC131" s="755"/>
      <c r="BD131" s="755"/>
      <c r="BE131" s="1065"/>
      <c r="BF131" s="1113">
        <v>80.099999999999994</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c r="A132" s="1119" t="s">
        <v>492</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493</v>
      </c>
      <c r="W132" s="1123"/>
      <c r="X132" s="1123"/>
      <c r="Y132" s="1123"/>
      <c r="Z132" s="1124"/>
      <c r="AA132" s="1125">
        <v>8.0624672939999993</v>
      </c>
      <c r="AB132" s="1126"/>
      <c r="AC132" s="1126"/>
      <c r="AD132" s="1126"/>
      <c r="AE132" s="1127"/>
      <c r="AF132" s="1128">
        <v>9.5699236049999996</v>
      </c>
      <c r="AG132" s="1126"/>
      <c r="AH132" s="1126"/>
      <c r="AI132" s="1126"/>
      <c r="AJ132" s="1127"/>
      <c r="AK132" s="1128">
        <v>9.8281469280000007</v>
      </c>
      <c r="AL132" s="1126"/>
      <c r="AM132" s="1126"/>
      <c r="AN132" s="1126"/>
      <c r="AO132" s="1127"/>
      <c r="AP132" s="1030"/>
      <c r="AQ132" s="1031"/>
      <c r="AR132" s="1031"/>
      <c r="AS132" s="1031"/>
      <c r="AT132" s="1129"/>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6"/>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494</v>
      </c>
      <c r="W133" s="1106"/>
      <c r="X133" s="1106"/>
      <c r="Y133" s="1106"/>
      <c r="Z133" s="1107"/>
      <c r="AA133" s="1108">
        <v>8.6</v>
      </c>
      <c r="AB133" s="1109"/>
      <c r="AC133" s="1109"/>
      <c r="AD133" s="1109"/>
      <c r="AE133" s="1110"/>
      <c r="AF133" s="1108">
        <v>8.8000000000000007</v>
      </c>
      <c r="AG133" s="1109"/>
      <c r="AH133" s="1109"/>
      <c r="AI133" s="1109"/>
      <c r="AJ133" s="1110"/>
      <c r="AK133" s="1108">
        <v>9.1</v>
      </c>
      <c r="AL133" s="1109"/>
      <c r="AM133" s="1109"/>
      <c r="AN133" s="1109"/>
      <c r="AO133" s="1110"/>
      <c r="AP133" s="1057"/>
      <c r="AQ133" s="1058"/>
      <c r="AR133" s="1058"/>
      <c r="AS133" s="1058"/>
      <c r="AT133" s="1111"/>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4" hidden="1">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DawzIdG8kIOlXWfHmDRODcBkkEugR18XTt1P0IZzRtf84+Zvi/7aR1fw/nKyAYRe5KswRK1CQ+OmRFZOWYZ9Ow==" saltValue="t1pE9ttotJiR2Eaty2WP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7734375" style="252" customWidth="1"/>
    <col min="121" max="121" width="0" style="251" hidden="1" customWidth="1"/>
    <col min="122" max="16384" width="9" style="251" hidden="1"/>
  </cols>
  <sheetData>
    <row r="1" spans="1:120" ht="13.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1"/>
    </row>
    <row r="17" spans="119:120" ht="13.2">
      <c r="DP17" s="251"/>
    </row>
    <row r="18" spans="119:120" ht="13.2"/>
    <row r="19" spans="119:120" ht="13.2"/>
    <row r="20" spans="119:120" ht="13.2">
      <c r="DO20" s="251"/>
      <c r="DP20" s="251"/>
    </row>
    <row r="21" spans="119:120" ht="13.2">
      <c r="DP21" s="251"/>
    </row>
    <row r="22" spans="119:120" ht="13.2"/>
    <row r="23" spans="119:120" ht="13.2">
      <c r="DO23" s="251"/>
      <c r="DP23" s="251"/>
    </row>
    <row r="24" spans="119:120" ht="13.2">
      <c r="DP24" s="251"/>
    </row>
    <row r="25" spans="119:120" ht="13.2">
      <c r="DP25" s="251"/>
    </row>
    <row r="26" spans="119:120" ht="13.2">
      <c r="DO26" s="251"/>
      <c r="DP26" s="251"/>
    </row>
    <row r="27" spans="119:120" ht="13.2"/>
    <row r="28" spans="119:120" ht="13.2">
      <c r="DO28" s="251"/>
      <c r="DP28" s="251"/>
    </row>
    <row r="29" spans="119:120" ht="13.2">
      <c r="DP29" s="251"/>
    </row>
    <row r="30" spans="119:120" ht="13.2"/>
    <row r="31" spans="119:120" ht="13.2">
      <c r="DO31" s="251"/>
      <c r="DP31" s="251"/>
    </row>
    <row r="32" spans="119:120" ht="13.2"/>
    <row r="33" spans="98:120" ht="13.2">
      <c r="DO33" s="251"/>
      <c r="DP33" s="251"/>
    </row>
    <row r="34" spans="98:120" ht="13.2">
      <c r="DM34" s="251"/>
    </row>
    <row r="35" spans="98:120" ht="13.2">
      <c r="CT35" s="251"/>
      <c r="CU35" s="251"/>
      <c r="CV35" s="251"/>
      <c r="CY35" s="251"/>
      <c r="CZ35" s="251"/>
      <c r="DA35" s="251"/>
      <c r="DD35" s="251"/>
      <c r="DE35" s="251"/>
      <c r="DF35" s="251"/>
      <c r="DI35" s="251"/>
      <c r="DJ35" s="251"/>
      <c r="DK35" s="251"/>
      <c r="DM35" s="251"/>
      <c r="DN35" s="251"/>
      <c r="DO35" s="251"/>
      <c r="DP35" s="251"/>
    </row>
    <row r="36" spans="98:120" ht="13.2"/>
    <row r="37" spans="98:120" ht="13.2">
      <c r="CW37" s="251"/>
      <c r="DB37" s="251"/>
      <c r="DG37" s="251"/>
      <c r="DL37" s="251"/>
      <c r="DP37" s="251"/>
    </row>
    <row r="38" spans="98:120" ht="13.2">
      <c r="CT38" s="251"/>
      <c r="CU38" s="251"/>
      <c r="CV38" s="251"/>
      <c r="CW38" s="251"/>
      <c r="CY38" s="251"/>
      <c r="CZ38" s="251"/>
      <c r="DA38" s="251"/>
      <c r="DB38" s="251"/>
      <c r="DD38" s="251"/>
      <c r="DE38" s="251"/>
      <c r="DF38" s="251"/>
      <c r="DG38" s="251"/>
      <c r="DI38" s="251"/>
      <c r="DJ38" s="251"/>
      <c r="DK38" s="251"/>
      <c r="DL38" s="251"/>
      <c r="DN38" s="251"/>
      <c r="DO38" s="251"/>
      <c r="DP38" s="251"/>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1"/>
      <c r="DO49" s="251"/>
      <c r="DP49" s="251"/>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1"/>
      <c r="CS63" s="251"/>
      <c r="CX63" s="251"/>
      <c r="DC63" s="251"/>
      <c r="DH63" s="251"/>
    </row>
    <row r="64" spans="22:120" ht="13.2">
      <c r="V64" s="251"/>
    </row>
    <row r="65" spans="15:120" ht="13.2">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ht="13.2">
      <c r="Q66" s="251"/>
      <c r="S66" s="251"/>
      <c r="U66" s="251"/>
      <c r="DM66" s="251"/>
    </row>
    <row r="67" spans="15:120" ht="13.2">
      <c r="O67" s="251"/>
      <c r="P67" s="251"/>
      <c r="R67" s="251"/>
      <c r="T67" s="251"/>
      <c r="Y67" s="251"/>
      <c r="CT67" s="251"/>
      <c r="CV67" s="251"/>
      <c r="CW67" s="251"/>
      <c r="CY67" s="251"/>
      <c r="DA67" s="251"/>
      <c r="DB67" s="251"/>
      <c r="DD67" s="251"/>
      <c r="DF67" s="251"/>
      <c r="DG67" s="251"/>
      <c r="DI67" s="251"/>
      <c r="DK67" s="251"/>
      <c r="DL67" s="251"/>
      <c r="DN67" s="251"/>
      <c r="DO67" s="251"/>
      <c r="DP67" s="251"/>
    </row>
    <row r="68" spans="15:120" ht="13.2"/>
    <row r="69" spans="15:120" ht="13.2"/>
    <row r="70" spans="15:120" ht="13.2"/>
    <row r="71" spans="15:120" ht="13.2"/>
    <row r="72" spans="15:120" ht="13.2">
      <c r="DP72" s="251"/>
    </row>
    <row r="73" spans="15:120" ht="13.2">
      <c r="DP73" s="251"/>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1"/>
      <c r="CX96" s="251"/>
      <c r="DC96" s="251"/>
      <c r="DH96" s="251"/>
    </row>
    <row r="97" spans="24:120" ht="13.2">
      <c r="CS97" s="251"/>
      <c r="CX97" s="251"/>
      <c r="DC97" s="251"/>
      <c r="DH97" s="251"/>
      <c r="DP97" s="252" t="s">
        <v>495</v>
      </c>
    </row>
    <row r="98" spans="24:120" ht="13.2" hidden="1">
      <c r="CS98" s="251"/>
      <c r="CX98" s="251"/>
      <c r="DC98" s="251"/>
      <c r="DH98" s="251"/>
    </row>
    <row r="99" spans="24:120" ht="13.2" hidden="1">
      <c r="CS99" s="251"/>
      <c r="CX99" s="251"/>
      <c r="DC99" s="251"/>
      <c r="DH99" s="251"/>
    </row>
    <row r="101" spans="24:120" ht="12" hidden="1" customHeight="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c r="CU102" s="251"/>
      <c r="CZ102" s="251"/>
      <c r="DE102" s="251"/>
      <c r="DJ102" s="251"/>
      <c r="DM102" s="251"/>
    </row>
    <row r="103" spans="24:120" ht="13.2" hidden="1">
      <c r="CT103" s="251"/>
      <c r="CV103" s="251"/>
      <c r="CW103" s="251"/>
      <c r="CY103" s="251"/>
      <c r="DA103" s="251"/>
      <c r="DB103" s="251"/>
      <c r="DD103" s="251"/>
      <c r="DF103" s="251"/>
      <c r="DG103" s="251"/>
      <c r="DI103" s="251"/>
      <c r="DK103" s="251"/>
      <c r="DL103" s="251"/>
      <c r="DM103" s="251"/>
      <c r="DN103" s="251"/>
      <c r="DO103" s="251"/>
      <c r="DP103" s="251"/>
    </row>
    <row r="104" spans="24:120" ht="13.2" hidden="1">
      <c r="CV104" s="251"/>
      <c r="CW104" s="251"/>
      <c r="DA104" s="251"/>
      <c r="DB104" s="251"/>
      <c r="DF104" s="251"/>
      <c r="DG104" s="251"/>
      <c r="DK104" s="251"/>
      <c r="DL104" s="251"/>
      <c r="DN104" s="251"/>
      <c r="DO104" s="251"/>
      <c r="DP104" s="251"/>
    </row>
    <row r="105" spans="24:120" ht="12.75" hidden="1" customHeight="1"/>
  </sheetData>
  <sheetProtection algorithmName="SHA-512" hashValue="aK871PYfdURpS8wLRX903DOIecHiIwurXbaZCrFYhY4sPGRaMzYPMQc+OXO3NUVYpvbhk1iYyPT5OhT8JQrrgw==" saltValue="Q7Q8g24fUpCpOoQkZZ0pS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52" customWidth="1"/>
    <col min="117" max="16384" width="9" style="251" hidden="1"/>
  </cols>
  <sheetData>
    <row r="1" spans="2:116" ht="13.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ht="13.2"/>
    <row r="3" spans="2:116" ht="13.2"/>
    <row r="4" spans="2:116" ht="13.2">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ht="13.2">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ht="13.2"/>
    <row r="20" spans="9:116" ht="13.2"/>
    <row r="21" spans="9:116" ht="13.2">
      <c r="DL21" s="251"/>
    </row>
    <row r="22" spans="9:116" ht="13.2">
      <c r="DI22" s="251"/>
      <c r="DJ22" s="251"/>
      <c r="DK22" s="251"/>
      <c r="DL22" s="251"/>
    </row>
    <row r="23" spans="9:116" ht="13.2">
      <c r="CY23" s="251"/>
      <c r="CZ23" s="251"/>
      <c r="DA23" s="251"/>
      <c r="DB23" s="251"/>
      <c r="DC23" s="251"/>
      <c r="DD23" s="251"/>
      <c r="DE23" s="251"/>
      <c r="DF23" s="251"/>
      <c r="DG23" s="251"/>
      <c r="DH23" s="251"/>
      <c r="DI23" s="251"/>
      <c r="DJ23" s="251"/>
      <c r="DK23" s="251"/>
      <c r="DL23" s="251"/>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1"/>
      <c r="DA35" s="251"/>
      <c r="DB35" s="251"/>
      <c r="DC35" s="251"/>
      <c r="DD35" s="251"/>
      <c r="DE35" s="251"/>
      <c r="DF35" s="251"/>
      <c r="DG35" s="251"/>
      <c r="DH35" s="251"/>
      <c r="DI35" s="251"/>
      <c r="DJ35" s="251"/>
      <c r="DK35" s="251"/>
      <c r="DL35" s="251"/>
    </row>
    <row r="36" spans="15:116" ht="13.2"/>
    <row r="37" spans="15:116" ht="13.2">
      <c r="DL37" s="251"/>
    </row>
    <row r="38" spans="15:116" ht="13.2">
      <c r="DI38" s="251"/>
      <c r="DJ38" s="251"/>
      <c r="DK38" s="251"/>
      <c r="DL38" s="251"/>
    </row>
    <row r="39" spans="15:116" ht="13.2"/>
    <row r="40" spans="15:116" ht="13.2"/>
    <row r="41" spans="15:116" ht="13.2"/>
    <row r="42" spans="15:116" ht="13.2"/>
    <row r="43" spans="15:116" ht="13.2">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ht="13.2">
      <c r="DL44" s="251"/>
    </row>
    <row r="45" spans="15:116" ht="13.2"/>
    <row r="46" spans="15:116" ht="13.2">
      <c r="DA46" s="251"/>
      <c r="DB46" s="251"/>
      <c r="DC46" s="251"/>
      <c r="DD46" s="251"/>
      <c r="DE46" s="251"/>
      <c r="DF46" s="251"/>
      <c r="DG46" s="251"/>
      <c r="DH46" s="251"/>
      <c r="DI46" s="251"/>
      <c r="DJ46" s="251"/>
      <c r="DK46" s="251"/>
      <c r="DL46" s="251"/>
    </row>
    <row r="47" spans="15:116" ht="13.2"/>
    <row r="48" spans="15:116" ht="13.2"/>
    <row r="49" spans="104:116" ht="13.2"/>
    <row r="50" spans="104:116" ht="13.2">
      <c r="CZ50" s="251"/>
      <c r="DA50" s="251"/>
      <c r="DB50" s="251"/>
      <c r="DC50" s="251"/>
      <c r="DD50" s="251"/>
      <c r="DE50" s="251"/>
      <c r="DF50" s="251"/>
      <c r="DG50" s="251"/>
      <c r="DH50" s="251"/>
      <c r="DI50" s="251"/>
      <c r="DJ50" s="251"/>
      <c r="DK50" s="251"/>
      <c r="DL50" s="251"/>
    </row>
    <row r="51" spans="104:116" ht="13.2"/>
    <row r="52" spans="104:116" ht="13.2"/>
    <row r="53" spans="104:116" ht="13.2">
      <c r="DL53" s="251"/>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1"/>
      <c r="DD67" s="251"/>
      <c r="DE67" s="251"/>
      <c r="DF67" s="251"/>
      <c r="DG67" s="251"/>
      <c r="DH67" s="251"/>
      <c r="DI67" s="251"/>
      <c r="DJ67" s="251"/>
      <c r="DK67" s="251"/>
      <c r="DL67" s="251"/>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UcyBCOowJA7l0TQ2siQ7HSfTwuBrksxIrMzCEz/amcPW1U/FZ93pGZlnDck9CNtrKi/MiJWg00YrHrFqj6UASw==" saltValue="MkHRaBqr/MLRm3emzLm9O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4140625" style="253" customWidth="1"/>
    <col min="37" max="44" width="17" style="253" customWidth="1"/>
    <col min="45" max="45" width="6.109375" style="260" customWidth="1"/>
    <col min="46" max="46" width="3" style="258" customWidth="1"/>
    <col min="47" max="47" width="19.109375" style="253" hidden="1" customWidth="1"/>
    <col min="48" max="52" width="12.6640625" style="253" hidden="1" customWidth="1"/>
    <col min="53" max="16384" width="8.6640625" style="253" hidden="1"/>
  </cols>
  <sheetData>
    <row r="1" spans="1:46" ht="13.2">
      <c r="AS1" s="254"/>
      <c r="AT1" s="254"/>
    </row>
    <row r="2" spans="1:46" ht="13.2">
      <c r="AS2" s="254"/>
      <c r="AT2" s="254"/>
    </row>
    <row r="3" spans="1:46" ht="13.2">
      <c r="AS3" s="254"/>
      <c r="AT3" s="254"/>
    </row>
    <row r="4" spans="1:46" ht="13.2">
      <c r="AS4" s="254"/>
      <c r="AT4" s="254"/>
    </row>
    <row r="5" spans="1:46" ht="16.2">
      <c r="A5" s="255" t="s">
        <v>496</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ht="13.2">
      <c r="A6" s="258"/>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9" t="s">
        <v>497</v>
      </c>
      <c r="AL6" s="259"/>
      <c r="AM6" s="259"/>
      <c r="AN6" s="259"/>
      <c r="AO6" s="254"/>
      <c r="AP6" s="254"/>
      <c r="AQ6" s="254"/>
      <c r="AR6" s="254"/>
    </row>
    <row r="7" spans="1:46" ht="13.5" customHeight="1">
      <c r="A7" s="258"/>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61"/>
      <c r="AL7" s="262"/>
      <c r="AM7" s="262"/>
      <c r="AN7" s="263"/>
      <c r="AO7" s="1143" t="s">
        <v>498</v>
      </c>
      <c r="AP7" s="264"/>
      <c r="AQ7" s="265" t="s">
        <v>499</v>
      </c>
      <c r="AR7" s="266"/>
    </row>
    <row r="8" spans="1:46" ht="13.2">
      <c r="A8" s="258"/>
      <c r="B8" s="254"/>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67"/>
      <c r="AL8" s="268"/>
      <c r="AM8" s="268"/>
      <c r="AN8" s="269"/>
      <c r="AO8" s="1144"/>
      <c r="AP8" s="270" t="s">
        <v>500</v>
      </c>
      <c r="AQ8" s="271" t="s">
        <v>501</v>
      </c>
      <c r="AR8" s="272" t="s">
        <v>502</v>
      </c>
    </row>
    <row r="9" spans="1:46" ht="13.2">
      <c r="A9" s="258"/>
      <c r="B9" s="254"/>
      <c r="C9" s="254"/>
      <c r="D9" s="254"/>
      <c r="E9" s="254"/>
      <c r="F9" s="254"/>
      <c r="G9" s="254"/>
      <c r="H9" s="254"/>
      <c r="I9" s="254"/>
      <c r="J9" s="254"/>
      <c r="K9" s="254"/>
      <c r="L9" s="254"/>
      <c r="M9" s="254"/>
      <c r="N9" s="254"/>
      <c r="O9" s="254"/>
      <c r="P9" s="254"/>
      <c r="Q9" s="254"/>
      <c r="R9" s="254"/>
      <c r="S9" s="254"/>
      <c r="T9" s="254"/>
      <c r="U9" s="254"/>
      <c r="V9" s="254"/>
      <c r="W9" s="254"/>
      <c r="X9" s="254"/>
      <c r="Y9" s="254"/>
      <c r="Z9" s="254"/>
      <c r="AA9" s="254"/>
      <c r="AB9" s="254"/>
      <c r="AC9" s="254"/>
      <c r="AD9" s="254"/>
      <c r="AE9" s="254"/>
      <c r="AF9" s="254"/>
      <c r="AG9" s="254"/>
      <c r="AH9" s="254"/>
      <c r="AI9" s="254"/>
      <c r="AJ9" s="254"/>
      <c r="AK9" s="1145" t="s">
        <v>503</v>
      </c>
      <c r="AL9" s="1146"/>
      <c r="AM9" s="1146"/>
      <c r="AN9" s="1147"/>
      <c r="AO9" s="273">
        <v>1175847</v>
      </c>
      <c r="AP9" s="273">
        <v>162589</v>
      </c>
      <c r="AQ9" s="274">
        <v>135698</v>
      </c>
      <c r="AR9" s="275">
        <v>19.8</v>
      </c>
    </row>
    <row r="10" spans="1:46" ht="13.5" customHeight="1">
      <c r="A10" s="258"/>
      <c r="B10" s="254"/>
      <c r="C10" s="254"/>
      <c r="D10" s="254"/>
      <c r="E10" s="254"/>
      <c r="F10" s="254"/>
      <c r="G10" s="254"/>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1145" t="s">
        <v>504</v>
      </c>
      <c r="AL10" s="1146"/>
      <c r="AM10" s="1146"/>
      <c r="AN10" s="1147"/>
      <c r="AO10" s="276">
        <v>38899</v>
      </c>
      <c r="AP10" s="276">
        <v>5379</v>
      </c>
      <c r="AQ10" s="277">
        <v>15070</v>
      </c>
      <c r="AR10" s="278">
        <v>-64.3</v>
      </c>
    </row>
    <row r="11" spans="1:46" ht="13.5" customHeight="1">
      <c r="A11" s="258"/>
      <c r="B11" s="254"/>
      <c r="C11" s="254"/>
      <c r="D11" s="254"/>
      <c r="E11" s="254"/>
      <c r="F11" s="254"/>
      <c r="G11" s="254"/>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1145" t="s">
        <v>505</v>
      </c>
      <c r="AL11" s="1146"/>
      <c r="AM11" s="1146"/>
      <c r="AN11" s="1147"/>
      <c r="AO11" s="276" t="s">
        <v>506</v>
      </c>
      <c r="AP11" s="276" t="s">
        <v>506</v>
      </c>
      <c r="AQ11" s="277">
        <v>1204</v>
      </c>
      <c r="AR11" s="278" t="s">
        <v>506</v>
      </c>
    </row>
    <row r="12" spans="1:46" ht="13.5" customHeight="1">
      <c r="A12" s="258"/>
      <c r="B12" s="254"/>
      <c r="C12" s="254"/>
      <c r="D12" s="254"/>
      <c r="E12" s="254"/>
      <c r="F12" s="254"/>
      <c r="G12" s="254"/>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1145" t="s">
        <v>507</v>
      </c>
      <c r="AL12" s="1146"/>
      <c r="AM12" s="1146"/>
      <c r="AN12" s="1147"/>
      <c r="AO12" s="276" t="s">
        <v>506</v>
      </c>
      <c r="AP12" s="276" t="s">
        <v>506</v>
      </c>
      <c r="AQ12" s="277" t="s">
        <v>506</v>
      </c>
      <c r="AR12" s="278" t="s">
        <v>506</v>
      </c>
    </row>
    <row r="13" spans="1:46" ht="13.5" customHeight="1">
      <c r="A13" s="258"/>
      <c r="B13" s="254"/>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1145" t="s">
        <v>508</v>
      </c>
      <c r="AL13" s="1146"/>
      <c r="AM13" s="1146"/>
      <c r="AN13" s="1147"/>
      <c r="AO13" s="276">
        <v>19750</v>
      </c>
      <c r="AP13" s="276">
        <v>2731</v>
      </c>
      <c r="AQ13" s="277">
        <v>5161</v>
      </c>
      <c r="AR13" s="278">
        <v>-47.1</v>
      </c>
    </row>
    <row r="14" spans="1:46" ht="13.5" customHeight="1">
      <c r="A14" s="258"/>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1145" t="s">
        <v>509</v>
      </c>
      <c r="AL14" s="1146"/>
      <c r="AM14" s="1146"/>
      <c r="AN14" s="1147"/>
      <c r="AO14" s="276">
        <v>41397</v>
      </c>
      <c r="AP14" s="276">
        <v>5724</v>
      </c>
      <c r="AQ14" s="277">
        <v>2589</v>
      </c>
      <c r="AR14" s="278">
        <v>121.1</v>
      </c>
    </row>
    <row r="15" spans="1:46" ht="13.5" customHeight="1">
      <c r="A15" s="258"/>
      <c r="B15" s="254"/>
      <c r="C15" s="254"/>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1148" t="s">
        <v>510</v>
      </c>
      <c r="AL15" s="1149"/>
      <c r="AM15" s="1149"/>
      <c r="AN15" s="1150"/>
      <c r="AO15" s="276">
        <v>-109169</v>
      </c>
      <c r="AP15" s="276">
        <v>-15095</v>
      </c>
      <c r="AQ15" s="277">
        <v>-9993</v>
      </c>
      <c r="AR15" s="278">
        <v>51.1</v>
      </c>
    </row>
    <row r="16" spans="1:46" ht="13.2">
      <c r="A16" s="258"/>
      <c r="B16" s="254"/>
      <c r="C16" s="254"/>
      <c r="D16" s="254"/>
      <c r="E16" s="254"/>
      <c r="F16" s="254"/>
      <c r="G16" s="254"/>
      <c r="H16" s="254"/>
      <c r="I16" s="254"/>
      <c r="J16" s="254"/>
      <c r="K16" s="254"/>
      <c r="L16" s="254"/>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1148" t="s">
        <v>187</v>
      </c>
      <c r="AL16" s="1149"/>
      <c r="AM16" s="1149"/>
      <c r="AN16" s="1150"/>
      <c r="AO16" s="276">
        <v>1166724</v>
      </c>
      <c r="AP16" s="276">
        <v>161328</v>
      </c>
      <c r="AQ16" s="277">
        <v>149729</v>
      </c>
      <c r="AR16" s="278">
        <v>7.7</v>
      </c>
    </row>
    <row r="17" spans="1:46" ht="13.2">
      <c r="A17" s="258"/>
      <c r="B17" s="254"/>
      <c r="C17" s="254"/>
      <c r="D17" s="254"/>
      <c r="E17" s="254"/>
      <c r="F17" s="254"/>
      <c r="G17" s="254"/>
      <c r="H17" s="254"/>
      <c r="I17" s="254"/>
      <c r="J17" s="254"/>
      <c r="K17" s="254"/>
      <c r="L17" s="254"/>
      <c r="M17" s="254"/>
      <c r="N17" s="254"/>
      <c r="O17" s="254"/>
      <c r="P17" s="254"/>
      <c r="Q17" s="254"/>
      <c r="R17" s="254"/>
      <c r="S17" s="254"/>
      <c r="T17" s="254"/>
      <c r="U17" s="254"/>
      <c r="V17" s="254"/>
      <c r="W17" s="254"/>
      <c r="X17" s="254"/>
      <c r="Y17" s="254"/>
      <c r="Z17" s="254"/>
      <c r="AA17" s="254"/>
      <c r="AB17" s="254"/>
      <c r="AC17" s="254"/>
      <c r="AD17" s="254"/>
      <c r="AE17" s="254"/>
      <c r="AF17" s="254"/>
      <c r="AG17" s="254"/>
      <c r="AH17" s="254"/>
      <c r="AI17" s="254"/>
      <c r="AJ17" s="254"/>
      <c r="AK17" s="254"/>
      <c r="AL17" s="254"/>
      <c r="AM17" s="254"/>
      <c r="AN17" s="254"/>
      <c r="AO17" s="254"/>
      <c r="AP17" s="254"/>
      <c r="AQ17" s="254"/>
      <c r="AR17" s="279"/>
    </row>
    <row r="18" spans="1:46" ht="13.2">
      <c r="A18" s="258"/>
      <c r="B18" s="254"/>
      <c r="C18" s="254"/>
      <c r="D18" s="254"/>
      <c r="E18" s="254"/>
      <c r="F18" s="254"/>
      <c r="G18" s="254"/>
      <c r="H18" s="254"/>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80"/>
      <c r="AR18" s="280"/>
    </row>
    <row r="19" spans="1:46" ht="13.2">
      <c r="A19" s="258"/>
      <c r="B19" s="254"/>
      <c r="C19" s="254"/>
      <c r="D19" s="254"/>
      <c r="E19" s="254"/>
      <c r="F19" s="254"/>
      <c r="G19" s="254"/>
      <c r="H19" s="254"/>
      <c r="I19" s="254"/>
      <c r="J19" s="254"/>
      <c r="K19" s="254"/>
      <c r="L19" s="254"/>
      <c r="M19" s="254"/>
      <c r="N19" s="254"/>
      <c r="O19" s="254"/>
      <c r="P19" s="254"/>
      <c r="Q19" s="254"/>
      <c r="R19" s="254"/>
      <c r="S19" s="254"/>
      <c r="T19" s="254"/>
      <c r="U19" s="254"/>
      <c r="V19" s="254"/>
      <c r="W19" s="254"/>
      <c r="X19" s="254"/>
      <c r="Y19" s="254"/>
      <c r="Z19" s="254"/>
      <c r="AA19" s="254"/>
      <c r="AB19" s="254"/>
      <c r="AC19" s="254"/>
      <c r="AD19" s="254"/>
      <c r="AE19" s="254"/>
      <c r="AF19" s="254"/>
      <c r="AG19" s="254"/>
      <c r="AH19" s="254"/>
      <c r="AI19" s="254"/>
      <c r="AJ19" s="254"/>
      <c r="AK19" s="254" t="s">
        <v>511</v>
      </c>
      <c r="AL19" s="254"/>
      <c r="AM19" s="254"/>
      <c r="AN19" s="254"/>
      <c r="AO19" s="254"/>
      <c r="AP19" s="254"/>
      <c r="AQ19" s="254"/>
      <c r="AR19" s="254"/>
    </row>
    <row r="20" spans="1:46" ht="13.2">
      <c r="A20" s="258"/>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81"/>
      <c r="AL20" s="282"/>
      <c r="AM20" s="282"/>
      <c r="AN20" s="283"/>
      <c r="AO20" s="284" t="s">
        <v>512</v>
      </c>
      <c r="AP20" s="285" t="s">
        <v>513</v>
      </c>
      <c r="AQ20" s="286" t="s">
        <v>514</v>
      </c>
      <c r="AR20" s="287"/>
    </row>
    <row r="21" spans="1:46" s="293" customFormat="1" ht="13.2">
      <c r="A21" s="288"/>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1151" t="s">
        <v>515</v>
      </c>
      <c r="AL21" s="1152"/>
      <c r="AM21" s="1152"/>
      <c r="AN21" s="1153"/>
      <c r="AO21" s="289">
        <v>14.66</v>
      </c>
      <c r="AP21" s="290">
        <v>13.47</v>
      </c>
      <c r="AQ21" s="291">
        <v>1.19</v>
      </c>
      <c r="AR21" s="259"/>
      <c r="AS21" s="292"/>
      <c r="AT21" s="288"/>
    </row>
    <row r="22" spans="1:46" s="293" customFormat="1" ht="13.2">
      <c r="A22" s="288"/>
      <c r="B22" s="259"/>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1151" t="s">
        <v>516</v>
      </c>
      <c r="AL22" s="1152"/>
      <c r="AM22" s="1152"/>
      <c r="AN22" s="1153"/>
      <c r="AO22" s="294">
        <v>98</v>
      </c>
      <c r="AP22" s="295">
        <v>96.1</v>
      </c>
      <c r="AQ22" s="296">
        <v>1.9</v>
      </c>
      <c r="AR22" s="280"/>
      <c r="AS22" s="292"/>
      <c r="AT22" s="288"/>
    </row>
    <row r="23" spans="1:46" s="293" customFormat="1" ht="13.2">
      <c r="A23" s="288"/>
      <c r="B23" s="25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59"/>
      <c r="AM23" s="259"/>
      <c r="AN23" s="259"/>
      <c r="AO23" s="259"/>
      <c r="AP23" s="280"/>
      <c r="AQ23" s="280"/>
      <c r="AR23" s="280"/>
      <c r="AS23" s="292"/>
      <c r="AT23" s="288"/>
    </row>
    <row r="24" spans="1:46" s="293" customFormat="1" ht="13.2">
      <c r="A24" s="288"/>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H24" s="259"/>
      <c r="AI24" s="259"/>
      <c r="AJ24" s="259"/>
      <c r="AK24" s="259"/>
      <c r="AL24" s="259"/>
      <c r="AM24" s="259"/>
      <c r="AN24" s="259"/>
      <c r="AO24" s="259"/>
      <c r="AP24" s="280"/>
      <c r="AQ24" s="280"/>
      <c r="AR24" s="280"/>
      <c r="AS24" s="292"/>
      <c r="AT24" s="288"/>
    </row>
    <row r="25" spans="1:46" s="293" customFormat="1" ht="13.2">
      <c r="A25" s="297"/>
      <c r="B25" s="298"/>
      <c r="C25" s="298"/>
      <c r="D25" s="298"/>
      <c r="E25" s="298"/>
      <c r="F25" s="298"/>
      <c r="G25" s="298"/>
      <c r="H25" s="29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8"/>
      <c r="AO25" s="298"/>
      <c r="AP25" s="299"/>
      <c r="AQ25" s="299"/>
      <c r="AR25" s="299"/>
      <c r="AS25" s="300"/>
      <c r="AT25" s="288"/>
    </row>
    <row r="26" spans="1:46" s="293" customFormat="1" ht="13.2">
      <c r="A26" s="1142" t="s">
        <v>517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59"/>
    </row>
    <row r="27" spans="1:46" ht="13.2">
      <c r="A27" s="301"/>
      <c r="AO27" s="254"/>
      <c r="AP27" s="254"/>
      <c r="AQ27" s="254"/>
      <c r="AR27" s="254"/>
      <c r="AS27" s="254"/>
      <c r="AT27" s="254"/>
    </row>
    <row r="28" spans="1:46" ht="16.2">
      <c r="A28" s="255" t="s">
        <v>518</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2"/>
    </row>
    <row r="29" spans="1:46" ht="13.2">
      <c r="A29" s="258"/>
      <c r="B29" s="254"/>
      <c r="C29" s="254"/>
      <c r="D29" s="254"/>
      <c r="E29" s="254"/>
      <c r="F29" s="254"/>
      <c r="G29" s="254"/>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9" t="s">
        <v>519</v>
      </c>
      <c r="AL29" s="259"/>
      <c r="AM29" s="259"/>
      <c r="AN29" s="259"/>
      <c r="AO29" s="254"/>
      <c r="AP29" s="254"/>
      <c r="AQ29" s="254"/>
      <c r="AR29" s="254"/>
      <c r="AS29" s="303"/>
    </row>
    <row r="30" spans="1:46" ht="13.5" customHeight="1">
      <c r="A30" s="258"/>
      <c r="B30" s="254"/>
      <c r="C30" s="254"/>
      <c r="D30" s="254"/>
      <c r="E30" s="254"/>
      <c r="F30" s="254"/>
      <c r="G30" s="254"/>
      <c r="H30" s="254"/>
      <c r="I30" s="254"/>
      <c r="J30" s="254"/>
      <c r="K30" s="254"/>
      <c r="L30" s="254"/>
      <c r="M30" s="254"/>
      <c r="N30" s="254"/>
      <c r="O30" s="254"/>
      <c r="P30" s="254"/>
      <c r="Q30" s="254"/>
      <c r="R30" s="254"/>
      <c r="S30" s="254"/>
      <c r="T30" s="254"/>
      <c r="U30" s="254"/>
      <c r="V30" s="254"/>
      <c r="W30" s="254"/>
      <c r="X30" s="254"/>
      <c r="Y30" s="254"/>
      <c r="Z30" s="254"/>
      <c r="AA30" s="254"/>
      <c r="AB30" s="254"/>
      <c r="AC30" s="254"/>
      <c r="AD30" s="254"/>
      <c r="AE30" s="254"/>
      <c r="AF30" s="254"/>
      <c r="AG30" s="254"/>
      <c r="AH30" s="254"/>
      <c r="AI30" s="254"/>
      <c r="AJ30" s="254"/>
      <c r="AK30" s="261"/>
      <c r="AL30" s="262"/>
      <c r="AM30" s="262"/>
      <c r="AN30" s="263"/>
      <c r="AO30" s="1143" t="s">
        <v>498</v>
      </c>
      <c r="AP30" s="264"/>
      <c r="AQ30" s="265" t="s">
        <v>499</v>
      </c>
      <c r="AR30" s="266"/>
    </row>
    <row r="31" spans="1:46" ht="13.2">
      <c r="A31" s="258"/>
      <c r="B31" s="254"/>
      <c r="C31" s="254"/>
      <c r="D31" s="254"/>
      <c r="E31" s="254"/>
      <c r="F31" s="254"/>
      <c r="G31" s="254"/>
      <c r="H31" s="254"/>
      <c r="I31" s="254"/>
      <c r="J31" s="254"/>
      <c r="K31" s="254"/>
      <c r="L31" s="254"/>
      <c r="M31" s="254"/>
      <c r="N31" s="254"/>
      <c r="O31" s="254"/>
      <c r="P31" s="254"/>
      <c r="Q31" s="254"/>
      <c r="R31" s="254"/>
      <c r="S31" s="254"/>
      <c r="T31" s="254"/>
      <c r="U31" s="254"/>
      <c r="V31" s="254"/>
      <c r="W31" s="254"/>
      <c r="X31" s="254"/>
      <c r="Y31" s="254"/>
      <c r="Z31" s="254"/>
      <c r="AA31" s="254"/>
      <c r="AB31" s="254"/>
      <c r="AC31" s="254"/>
      <c r="AD31" s="254"/>
      <c r="AE31" s="254"/>
      <c r="AF31" s="254"/>
      <c r="AG31" s="254"/>
      <c r="AH31" s="254"/>
      <c r="AI31" s="254"/>
      <c r="AJ31" s="254"/>
      <c r="AK31" s="267"/>
      <c r="AL31" s="268"/>
      <c r="AM31" s="268"/>
      <c r="AN31" s="269"/>
      <c r="AO31" s="1144"/>
      <c r="AP31" s="270" t="s">
        <v>500</v>
      </c>
      <c r="AQ31" s="271" t="s">
        <v>501</v>
      </c>
      <c r="AR31" s="272" t="s">
        <v>502</v>
      </c>
    </row>
    <row r="32" spans="1:46" ht="27" customHeight="1">
      <c r="A32" s="258"/>
      <c r="B32" s="254"/>
      <c r="C32" s="254"/>
      <c r="D32" s="254"/>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4"/>
      <c r="AI32" s="254"/>
      <c r="AJ32" s="254"/>
      <c r="AK32" s="1159" t="s">
        <v>520</v>
      </c>
      <c r="AL32" s="1160"/>
      <c r="AM32" s="1160"/>
      <c r="AN32" s="1161"/>
      <c r="AO32" s="304">
        <v>468393</v>
      </c>
      <c r="AP32" s="304">
        <v>64767</v>
      </c>
      <c r="AQ32" s="305">
        <v>77495</v>
      </c>
      <c r="AR32" s="306">
        <v>-16.399999999999999</v>
      </c>
    </row>
    <row r="33" spans="1:46" ht="13.5" customHeight="1">
      <c r="A33" s="258"/>
      <c r="B33" s="254"/>
      <c r="C33" s="254"/>
      <c r="D33" s="254"/>
      <c r="E33" s="254"/>
      <c r="F33" s="254"/>
      <c r="G33" s="254"/>
      <c r="H33" s="254"/>
      <c r="I33" s="254"/>
      <c r="J33" s="254"/>
      <c r="K33" s="254"/>
      <c r="L33" s="254"/>
      <c r="M33" s="254"/>
      <c r="N33" s="254"/>
      <c r="O33" s="254"/>
      <c r="P33" s="254"/>
      <c r="Q33" s="254"/>
      <c r="R33" s="254"/>
      <c r="S33" s="254"/>
      <c r="T33" s="254"/>
      <c r="U33" s="254"/>
      <c r="V33" s="254"/>
      <c r="W33" s="254"/>
      <c r="X33" s="254"/>
      <c r="Y33" s="254"/>
      <c r="Z33" s="254"/>
      <c r="AA33" s="254"/>
      <c r="AB33" s="254"/>
      <c r="AC33" s="254"/>
      <c r="AD33" s="254"/>
      <c r="AE33" s="254"/>
      <c r="AF33" s="254"/>
      <c r="AG33" s="254"/>
      <c r="AH33" s="254"/>
      <c r="AI33" s="254"/>
      <c r="AJ33" s="254"/>
      <c r="AK33" s="1159" t="s">
        <v>521</v>
      </c>
      <c r="AL33" s="1160"/>
      <c r="AM33" s="1160"/>
      <c r="AN33" s="1161"/>
      <c r="AO33" s="304" t="s">
        <v>506</v>
      </c>
      <c r="AP33" s="304" t="s">
        <v>506</v>
      </c>
      <c r="AQ33" s="305" t="s">
        <v>506</v>
      </c>
      <c r="AR33" s="306" t="s">
        <v>506</v>
      </c>
    </row>
    <row r="34" spans="1:46" ht="27" customHeight="1">
      <c r="A34" s="258"/>
      <c r="B34" s="254"/>
      <c r="C34" s="254"/>
      <c r="D34" s="254"/>
      <c r="E34" s="254"/>
      <c r="F34" s="254"/>
      <c r="G34" s="254"/>
      <c r="H34" s="254"/>
      <c r="I34" s="254"/>
      <c r="J34" s="254"/>
      <c r="K34" s="254"/>
      <c r="L34" s="254"/>
      <c r="M34" s="254"/>
      <c r="N34" s="254"/>
      <c r="O34" s="254"/>
      <c r="P34" s="254"/>
      <c r="Q34" s="254"/>
      <c r="R34" s="254"/>
      <c r="S34" s="254"/>
      <c r="T34" s="254"/>
      <c r="U34" s="254"/>
      <c r="V34" s="254"/>
      <c r="W34" s="254"/>
      <c r="X34" s="254"/>
      <c r="Y34" s="254"/>
      <c r="Z34" s="254"/>
      <c r="AA34" s="254"/>
      <c r="AB34" s="254"/>
      <c r="AC34" s="254"/>
      <c r="AD34" s="254"/>
      <c r="AE34" s="254"/>
      <c r="AF34" s="254"/>
      <c r="AG34" s="254"/>
      <c r="AH34" s="254"/>
      <c r="AI34" s="254"/>
      <c r="AJ34" s="254"/>
      <c r="AK34" s="1159" t="s">
        <v>522</v>
      </c>
      <c r="AL34" s="1160"/>
      <c r="AM34" s="1160"/>
      <c r="AN34" s="1161"/>
      <c r="AO34" s="304" t="s">
        <v>506</v>
      </c>
      <c r="AP34" s="304" t="s">
        <v>506</v>
      </c>
      <c r="AQ34" s="305" t="s">
        <v>506</v>
      </c>
      <c r="AR34" s="306" t="s">
        <v>506</v>
      </c>
    </row>
    <row r="35" spans="1:46" ht="27" customHeight="1">
      <c r="A35" s="258"/>
      <c r="B35" s="254"/>
      <c r="C35" s="254"/>
      <c r="D35" s="254"/>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1159" t="s">
        <v>523</v>
      </c>
      <c r="AL35" s="1160"/>
      <c r="AM35" s="1160"/>
      <c r="AN35" s="1161"/>
      <c r="AO35" s="304">
        <v>191208</v>
      </c>
      <c r="AP35" s="304">
        <v>26439</v>
      </c>
      <c r="AQ35" s="305">
        <v>26940</v>
      </c>
      <c r="AR35" s="306">
        <v>-1.9</v>
      </c>
    </row>
    <row r="36" spans="1:46" ht="27" customHeight="1">
      <c r="A36" s="258"/>
      <c r="B36" s="254"/>
      <c r="C36" s="254"/>
      <c r="D36" s="254"/>
      <c r="E36" s="254"/>
      <c r="F36" s="254"/>
      <c r="G36" s="254"/>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1159" t="s">
        <v>524</v>
      </c>
      <c r="AL36" s="1160"/>
      <c r="AM36" s="1160"/>
      <c r="AN36" s="1161"/>
      <c r="AO36" s="304">
        <v>2951</v>
      </c>
      <c r="AP36" s="304">
        <v>408</v>
      </c>
      <c r="AQ36" s="305">
        <v>3757</v>
      </c>
      <c r="AR36" s="306">
        <v>-89.1</v>
      </c>
    </row>
    <row r="37" spans="1:46" ht="13.5" customHeight="1">
      <c r="A37" s="258"/>
      <c r="B37" s="254"/>
      <c r="C37" s="254"/>
      <c r="D37" s="254"/>
      <c r="E37" s="254"/>
      <c r="F37" s="254"/>
      <c r="G37" s="254"/>
      <c r="H37" s="254"/>
      <c r="I37" s="254"/>
      <c r="J37" s="254"/>
      <c r="K37" s="254"/>
      <c r="L37" s="254"/>
      <c r="M37" s="254"/>
      <c r="N37" s="254"/>
      <c r="O37" s="254"/>
      <c r="P37" s="254"/>
      <c r="Q37" s="254"/>
      <c r="R37" s="254"/>
      <c r="S37" s="254"/>
      <c r="T37" s="254"/>
      <c r="U37" s="254"/>
      <c r="V37" s="254"/>
      <c r="W37" s="254"/>
      <c r="X37" s="254"/>
      <c r="Y37" s="254"/>
      <c r="Z37" s="254"/>
      <c r="AA37" s="254"/>
      <c r="AB37" s="254"/>
      <c r="AC37" s="254"/>
      <c r="AD37" s="254"/>
      <c r="AE37" s="254"/>
      <c r="AF37" s="254"/>
      <c r="AG37" s="254"/>
      <c r="AH37" s="254"/>
      <c r="AI37" s="254"/>
      <c r="AJ37" s="254"/>
      <c r="AK37" s="1159" t="s">
        <v>525</v>
      </c>
      <c r="AL37" s="1160"/>
      <c r="AM37" s="1160"/>
      <c r="AN37" s="1161"/>
      <c r="AO37" s="304">
        <v>3437</v>
      </c>
      <c r="AP37" s="304">
        <v>475</v>
      </c>
      <c r="AQ37" s="305">
        <v>476</v>
      </c>
      <c r="AR37" s="306">
        <v>-0.2</v>
      </c>
    </row>
    <row r="38" spans="1:46" ht="27" customHeight="1">
      <c r="A38" s="258"/>
      <c r="B38" s="254"/>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1162" t="s">
        <v>526</v>
      </c>
      <c r="AL38" s="1163"/>
      <c r="AM38" s="1163"/>
      <c r="AN38" s="1164"/>
      <c r="AO38" s="307">
        <v>149</v>
      </c>
      <c r="AP38" s="307">
        <v>21</v>
      </c>
      <c r="AQ38" s="308">
        <v>3</v>
      </c>
      <c r="AR38" s="296">
        <v>600</v>
      </c>
      <c r="AS38" s="303"/>
    </row>
    <row r="39" spans="1:46" ht="13.2">
      <c r="A39" s="258"/>
      <c r="B39" s="254"/>
      <c r="C39" s="254"/>
      <c r="D39" s="254"/>
      <c r="E39" s="254"/>
      <c r="F39" s="254"/>
      <c r="G39" s="254"/>
      <c r="H39" s="254"/>
      <c r="I39" s="254"/>
      <c r="J39" s="254"/>
      <c r="K39" s="254"/>
      <c r="L39" s="254"/>
      <c r="M39" s="254"/>
      <c r="N39" s="254"/>
      <c r="O39" s="254"/>
      <c r="P39" s="254"/>
      <c r="Q39" s="254"/>
      <c r="R39" s="254"/>
      <c r="S39" s="254"/>
      <c r="T39" s="254"/>
      <c r="U39" s="254"/>
      <c r="V39" s="254"/>
      <c r="W39" s="254"/>
      <c r="X39" s="254"/>
      <c r="Y39" s="254"/>
      <c r="Z39" s="254"/>
      <c r="AA39" s="254"/>
      <c r="AB39" s="254"/>
      <c r="AC39" s="254"/>
      <c r="AD39" s="254"/>
      <c r="AE39" s="254"/>
      <c r="AF39" s="254"/>
      <c r="AG39" s="254"/>
      <c r="AH39" s="254"/>
      <c r="AI39" s="254"/>
      <c r="AJ39" s="254"/>
      <c r="AK39" s="1162" t="s">
        <v>527</v>
      </c>
      <c r="AL39" s="1163"/>
      <c r="AM39" s="1163"/>
      <c r="AN39" s="1164"/>
      <c r="AO39" s="304">
        <v>-12028</v>
      </c>
      <c r="AP39" s="304">
        <v>-1663</v>
      </c>
      <c r="AQ39" s="305">
        <v>-1869</v>
      </c>
      <c r="AR39" s="306">
        <v>-11</v>
      </c>
      <c r="AS39" s="303"/>
    </row>
    <row r="40" spans="1:46" ht="27" customHeight="1">
      <c r="A40" s="258"/>
      <c r="B40" s="254"/>
      <c r="C40" s="254"/>
      <c r="D40" s="254"/>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1159" t="s">
        <v>528</v>
      </c>
      <c r="AL40" s="1160"/>
      <c r="AM40" s="1160"/>
      <c r="AN40" s="1161"/>
      <c r="AO40" s="304">
        <v>-374060</v>
      </c>
      <c r="AP40" s="304">
        <v>-51723</v>
      </c>
      <c r="AQ40" s="305">
        <v>-73868</v>
      </c>
      <c r="AR40" s="306">
        <v>-30</v>
      </c>
      <c r="AS40" s="303"/>
    </row>
    <row r="41" spans="1:46" ht="13.2">
      <c r="A41" s="258"/>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1165" t="s">
        <v>299</v>
      </c>
      <c r="AL41" s="1166"/>
      <c r="AM41" s="1166"/>
      <c r="AN41" s="1167"/>
      <c r="AO41" s="304">
        <v>280050</v>
      </c>
      <c r="AP41" s="304">
        <v>38724</v>
      </c>
      <c r="AQ41" s="305">
        <v>32935</v>
      </c>
      <c r="AR41" s="306">
        <v>17.600000000000001</v>
      </c>
      <c r="AS41" s="303"/>
    </row>
    <row r="42" spans="1:46" ht="13.2">
      <c r="A42" s="258"/>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254"/>
      <c r="AK42" s="309" t="s">
        <v>529</v>
      </c>
      <c r="AL42" s="254"/>
      <c r="AM42" s="254"/>
      <c r="AN42" s="254"/>
      <c r="AO42" s="254"/>
      <c r="AP42" s="254"/>
      <c r="AQ42" s="280"/>
      <c r="AR42" s="280"/>
      <c r="AS42" s="303"/>
    </row>
    <row r="43" spans="1:46" ht="13.2">
      <c r="A43" s="258"/>
      <c r="B43" s="254"/>
      <c r="C43" s="254"/>
      <c r="D43" s="254"/>
      <c r="E43" s="254"/>
      <c r="F43" s="254"/>
      <c r="G43" s="254"/>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310"/>
      <c r="AQ43" s="280"/>
      <c r="AR43" s="254"/>
      <c r="AS43" s="303"/>
    </row>
    <row r="44" spans="1:46" ht="13.2">
      <c r="A44" s="258"/>
      <c r="B44" s="254"/>
      <c r="C44" s="254"/>
      <c r="D44" s="254"/>
      <c r="E44" s="254"/>
      <c r="F44" s="254"/>
      <c r="G44" s="254"/>
      <c r="H44" s="254"/>
      <c r="I44" s="254"/>
      <c r="J44" s="254"/>
      <c r="K44" s="254"/>
      <c r="L44" s="254"/>
      <c r="M44" s="254"/>
      <c r="N44" s="254"/>
      <c r="O44" s="254"/>
      <c r="P44" s="254"/>
      <c r="Q44" s="254"/>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80"/>
      <c r="AR44" s="254"/>
    </row>
    <row r="45" spans="1:46" ht="13.2">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11"/>
      <c r="AR45" s="256"/>
      <c r="AS45" s="256"/>
      <c r="AT45" s="254"/>
    </row>
    <row r="46" spans="1:46" ht="13.2">
      <c r="A46" s="312"/>
      <c r="B46" s="312"/>
      <c r="C46" s="312"/>
      <c r="D46" s="312"/>
      <c r="E46" s="312"/>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312"/>
      <c r="AD46" s="312"/>
      <c r="AE46" s="312"/>
      <c r="AF46" s="312"/>
      <c r="AG46" s="312"/>
      <c r="AH46" s="312"/>
      <c r="AI46" s="312"/>
      <c r="AJ46" s="312"/>
      <c r="AK46" s="312"/>
      <c r="AL46" s="312"/>
      <c r="AM46" s="312"/>
      <c r="AN46" s="312"/>
      <c r="AO46" s="312"/>
      <c r="AP46" s="312"/>
      <c r="AQ46" s="312"/>
      <c r="AR46" s="312"/>
      <c r="AS46" s="312"/>
      <c r="AT46" s="254"/>
    </row>
    <row r="47" spans="1:46" ht="17.25" customHeight="1">
      <c r="A47" s="313" t="s">
        <v>530</v>
      </c>
      <c r="B47" s="254"/>
      <c r="C47" s="254"/>
      <c r="D47" s="254"/>
      <c r="E47" s="254"/>
      <c r="F47" s="254"/>
      <c r="G47" s="254"/>
      <c r="H47" s="254"/>
      <c r="I47" s="254"/>
      <c r="J47" s="254"/>
      <c r="K47" s="254"/>
      <c r="L47" s="254"/>
      <c r="M47" s="254"/>
      <c r="N47" s="254"/>
      <c r="O47" s="254"/>
      <c r="P47" s="254"/>
      <c r="Q47" s="254"/>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row>
    <row r="48" spans="1:46" ht="13.2">
      <c r="A48" s="258"/>
      <c r="B48" s="254"/>
      <c r="C48" s="254"/>
      <c r="D48" s="254"/>
      <c r="E48" s="254"/>
      <c r="F48" s="254"/>
      <c r="G48" s="254"/>
      <c r="H48" s="254"/>
      <c r="I48" s="254"/>
      <c r="J48" s="254"/>
      <c r="K48" s="254"/>
      <c r="L48" s="254"/>
      <c r="M48" s="254"/>
      <c r="N48" s="254"/>
      <c r="O48" s="254"/>
      <c r="P48" s="254"/>
      <c r="Q48" s="254"/>
      <c r="R48" s="254"/>
      <c r="S48" s="254"/>
      <c r="T48" s="254"/>
      <c r="U48" s="254"/>
      <c r="V48" s="254"/>
      <c r="W48" s="254"/>
      <c r="X48" s="254"/>
      <c r="Y48" s="254"/>
      <c r="Z48" s="254"/>
      <c r="AA48" s="254"/>
      <c r="AB48" s="254"/>
      <c r="AC48" s="254"/>
      <c r="AD48" s="254"/>
      <c r="AE48" s="254"/>
      <c r="AF48" s="254"/>
      <c r="AG48" s="254"/>
      <c r="AH48" s="254"/>
      <c r="AI48" s="254"/>
      <c r="AJ48" s="254"/>
      <c r="AK48" s="314" t="s">
        <v>531</v>
      </c>
      <c r="AL48" s="314"/>
      <c r="AM48" s="314"/>
      <c r="AN48" s="314"/>
      <c r="AO48" s="314"/>
      <c r="AP48" s="314"/>
      <c r="AQ48" s="315"/>
      <c r="AR48" s="314"/>
    </row>
    <row r="49" spans="1:44" ht="13.5" customHeight="1">
      <c r="A49" s="258"/>
      <c r="B49" s="254"/>
      <c r="C49" s="254"/>
      <c r="D49" s="254"/>
      <c r="E49" s="254"/>
      <c r="F49" s="254"/>
      <c r="G49" s="254"/>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316"/>
      <c r="AL49" s="317"/>
      <c r="AM49" s="1154" t="s">
        <v>498</v>
      </c>
      <c r="AN49" s="1156" t="s">
        <v>532</v>
      </c>
      <c r="AO49" s="1157"/>
      <c r="AP49" s="1157"/>
      <c r="AQ49" s="1157"/>
      <c r="AR49" s="1158"/>
    </row>
    <row r="50" spans="1:44" ht="13.2">
      <c r="A50" s="258"/>
      <c r="B50" s="254"/>
      <c r="C50" s="254"/>
      <c r="D50" s="254"/>
      <c r="E50" s="254"/>
      <c r="F50" s="254"/>
      <c r="G50" s="254"/>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318"/>
      <c r="AL50" s="319"/>
      <c r="AM50" s="1155"/>
      <c r="AN50" s="320" t="s">
        <v>533</v>
      </c>
      <c r="AO50" s="321" t="s">
        <v>534</v>
      </c>
      <c r="AP50" s="322" t="s">
        <v>535</v>
      </c>
      <c r="AQ50" s="323" t="s">
        <v>536</v>
      </c>
      <c r="AR50" s="324" t="s">
        <v>537</v>
      </c>
    </row>
    <row r="51" spans="1:44" ht="13.2">
      <c r="A51" s="258"/>
      <c r="B51" s="254"/>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316" t="s">
        <v>538</v>
      </c>
      <c r="AL51" s="317"/>
      <c r="AM51" s="325">
        <v>880079</v>
      </c>
      <c r="AN51" s="326">
        <v>113121</v>
      </c>
      <c r="AO51" s="327">
        <v>-11.8</v>
      </c>
      <c r="AP51" s="328">
        <v>122882</v>
      </c>
      <c r="AQ51" s="329">
        <v>-11.4</v>
      </c>
      <c r="AR51" s="330">
        <v>-0.4</v>
      </c>
    </row>
    <row r="52" spans="1:44" ht="13.2">
      <c r="A52" s="258"/>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331"/>
      <c r="AL52" s="332" t="s">
        <v>539</v>
      </c>
      <c r="AM52" s="333">
        <v>148623</v>
      </c>
      <c r="AN52" s="334">
        <v>19103</v>
      </c>
      <c r="AO52" s="335">
        <v>-37.5</v>
      </c>
      <c r="AP52" s="336">
        <v>65785</v>
      </c>
      <c r="AQ52" s="337">
        <v>-7.6</v>
      </c>
      <c r="AR52" s="338">
        <v>-29.9</v>
      </c>
    </row>
    <row r="53" spans="1:44" ht="13.2">
      <c r="A53" s="258"/>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316" t="s">
        <v>540</v>
      </c>
      <c r="AL53" s="317"/>
      <c r="AM53" s="325">
        <v>921332</v>
      </c>
      <c r="AN53" s="326">
        <v>120546</v>
      </c>
      <c r="AO53" s="327">
        <v>6.6</v>
      </c>
      <c r="AP53" s="328">
        <v>114790</v>
      </c>
      <c r="AQ53" s="329">
        <v>-6.6</v>
      </c>
      <c r="AR53" s="330">
        <v>13.2</v>
      </c>
    </row>
    <row r="54" spans="1:44" ht="13.2">
      <c r="A54" s="258"/>
      <c r="B54" s="254"/>
      <c r="C54" s="254"/>
      <c r="D54" s="254"/>
      <c r="E54" s="254"/>
      <c r="F54" s="254"/>
      <c r="G54" s="254"/>
      <c r="H54" s="254"/>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4"/>
      <c r="AG54" s="254"/>
      <c r="AH54" s="254"/>
      <c r="AI54" s="254"/>
      <c r="AJ54" s="254"/>
      <c r="AK54" s="331"/>
      <c r="AL54" s="332" t="s">
        <v>539</v>
      </c>
      <c r="AM54" s="333">
        <v>113055</v>
      </c>
      <c r="AN54" s="334">
        <v>14792</v>
      </c>
      <c r="AO54" s="335">
        <v>-22.6</v>
      </c>
      <c r="AP54" s="336">
        <v>55601</v>
      </c>
      <c r="AQ54" s="337">
        <v>-15.5</v>
      </c>
      <c r="AR54" s="338">
        <v>-7.1</v>
      </c>
    </row>
    <row r="55" spans="1:44" ht="13.2">
      <c r="A55" s="258"/>
      <c r="B55" s="254"/>
      <c r="C55" s="254"/>
      <c r="D55" s="254"/>
      <c r="E55" s="254"/>
      <c r="F55" s="254"/>
      <c r="G55" s="254"/>
      <c r="H55" s="254"/>
      <c r="I55" s="254"/>
      <c r="J55" s="254"/>
      <c r="K55" s="254"/>
      <c r="L55" s="254"/>
      <c r="M55" s="254"/>
      <c r="N55" s="254"/>
      <c r="O55" s="254"/>
      <c r="P55" s="254"/>
      <c r="Q55" s="254"/>
      <c r="R55" s="254"/>
      <c r="S55" s="254"/>
      <c r="T55" s="254"/>
      <c r="U55" s="254"/>
      <c r="V55" s="254"/>
      <c r="W55" s="254"/>
      <c r="X55" s="254"/>
      <c r="Y55" s="254"/>
      <c r="Z55" s="254"/>
      <c r="AA55" s="254"/>
      <c r="AB55" s="254"/>
      <c r="AC55" s="254"/>
      <c r="AD55" s="254"/>
      <c r="AE55" s="254"/>
      <c r="AF55" s="254"/>
      <c r="AG55" s="254"/>
      <c r="AH55" s="254"/>
      <c r="AI55" s="254"/>
      <c r="AJ55" s="254"/>
      <c r="AK55" s="316" t="s">
        <v>541</v>
      </c>
      <c r="AL55" s="317"/>
      <c r="AM55" s="325">
        <v>1291471</v>
      </c>
      <c r="AN55" s="326">
        <v>172541</v>
      </c>
      <c r="AO55" s="327">
        <v>43.1</v>
      </c>
      <c r="AP55" s="328">
        <v>126262</v>
      </c>
      <c r="AQ55" s="329">
        <v>10</v>
      </c>
      <c r="AR55" s="330">
        <v>33.1</v>
      </c>
    </row>
    <row r="56" spans="1:44" ht="13.2">
      <c r="A56" s="258"/>
      <c r="B56" s="254"/>
      <c r="C56" s="254"/>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331"/>
      <c r="AL56" s="332" t="s">
        <v>539</v>
      </c>
      <c r="AM56" s="333">
        <v>453176</v>
      </c>
      <c r="AN56" s="334">
        <v>60545</v>
      </c>
      <c r="AO56" s="335">
        <v>309.3</v>
      </c>
      <c r="AP56" s="336">
        <v>56769</v>
      </c>
      <c r="AQ56" s="337">
        <v>2.1</v>
      </c>
      <c r="AR56" s="338">
        <v>307.2</v>
      </c>
    </row>
    <row r="57" spans="1:44" ht="13.2">
      <c r="A57" s="258"/>
      <c r="B57" s="254"/>
      <c r="C57" s="254"/>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316" t="s">
        <v>542</v>
      </c>
      <c r="AL57" s="317"/>
      <c r="AM57" s="325">
        <v>835605</v>
      </c>
      <c r="AN57" s="326">
        <v>113998</v>
      </c>
      <c r="AO57" s="327">
        <v>-33.9</v>
      </c>
      <c r="AP57" s="328">
        <v>126525</v>
      </c>
      <c r="AQ57" s="329">
        <v>0.2</v>
      </c>
      <c r="AR57" s="330">
        <v>-34.1</v>
      </c>
    </row>
    <row r="58" spans="1:44" ht="13.2">
      <c r="A58" s="258"/>
      <c r="B58" s="254"/>
      <c r="C58" s="254"/>
      <c r="D58" s="254"/>
      <c r="E58" s="254"/>
      <c r="F58" s="254"/>
      <c r="G58" s="254"/>
      <c r="H58" s="254"/>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c r="AK58" s="331"/>
      <c r="AL58" s="332" t="s">
        <v>539</v>
      </c>
      <c r="AM58" s="333">
        <v>235311</v>
      </c>
      <c r="AN58" s="334">
        <v>32102</v>
      </c>
      <c r="AO58" s="335">
        <v>-47</v>
      </c>
      <c r="AP58" s="336">
        <v>67052</v>
      </c>
      <c r="AQ58" s="337">
        <v>18.100000000000001</v>
      </c>
      <c r="AR58" s="338">
        <v>-65.099999999999994</v>
      </c>
    </row>
    <row r="59" spans="1:44" ht="13.2">
      <c r="A59" s="258"/>
      <c r="B59" s="254"/>
      <c r="C59" s="254"/>
      <c r="D59" s="254"/>
      <c r="E59" s="254"/>
      <c r="F59" s="254"/>
      <c r="G59" s="254"/>
      <c r="H59" s="254"/>
      <c r="I59" s="254"/>
      <c r="J59" s="254"/>
      <c r="K59" s="254"/>
      <c r="L59" s="254"/>
      <c r="M59" s="254"/>
      <c r="N59" s="254"/>
      <c r="O59" s="254"/>
      <c r="P59" s="254"/>
      <c r="Q59" s="254"/>
      <c r="R59" s="254"/>
      <c r="S59" s="254"/>
      <c r="T59" s="254"/>
      <c r="U59" s="254"/>
      <c r="V59" s="254"/>
      <c r="W59" s="254"/>
      <c r="X59" s="254"/>
      <c r="Y59" s="254"/>
      <c r="Z59" s="254"/>
      <c r="AA59" s="254"/>
      <c r="AB59" s="254"/>
      <c r="AC59" s="254"/>
      <c r="AD59" s="254"/>
      <c r="AE59" s="254"/>
      <c r="AF59" s="254"/>
      <c r="AG59" s="254"/>
      <c r="AH59" s="254"/>
      <c r="AI59" s="254"/>
      <c r="AJ59" s="254"/>
      <c r="AK59" s="316" t="s">
        <v>543</v>
      </c>
      <c r="AL59" s="317"/>
      <c r="AM59" s="325">
        <v>1544894</v>
      </c>
      <c r="AN59" s="326">
        <v>213619</v>
      </c>
      <c r="AO59" s="327">
        <v>87.4</v>
      </c>
      <c r="AP59" s="328">
        <v>122054</v>
      </c>
      <c r="AQ59" s="329">
        <v>-3.5</v>
      </c>
      <c r="AR59" s="330">
        <v>90.9</v>
      </c>
    </row>
    <row r="60" spans="1:44" ht="13.2">
      <c r="A60" s="258"/>
      <c r="B60" s="254"/>
      <c r="C60" s="254"/>
      <c r="D60" s="254"/>
      <c r="E60" s="254"/>
      <c r="F60" s="254"/>
      <c r="G60" s="254"/>
      <c r="H60" s="254"/>
      <c r="I60" s="254"/>
      <c r="J60" s="254"/>
      <c r="K60" s="254"/>
      <c r="L60" s="254"/>
      <c r="M60" s="254"/>
      <c r="N60" s="254"/>
      <c r="O60" s="254"/>
      <c r="P60" s="254"/>
      <c r="Q60" s="254"/>
      <c r="R60" s="254"/>
      <c r="S60" s="254"/>
      <c r="T60" s="254"/>
      <c r="U60" s="254"/>
      <c r="V60" s="254"/>
      <c r="W60" s="254"/>
      <c r="X60" s="254"/>
      <c r="Y60" s="254"/>
      <c r="Z60" s="254"/>
      <c r="AA60" s="254"/>
      <c r="AB60" s="254"/>
      <c r="AC60" s="254"/>
      <c r="AD60" s="254"/>
      <c r="AE60" s="254"/>
      <c r="AF60" s="254"/>
      <c r="AG60" s="254"/>
      <c r="AH60" s="254"/>
      <c r="AI60" s="254"/>
      <c r="AJ60" s="254"/>
      <c r="AK60" s="331"/>
      <c r="AL60" s="332" t="s">
        <v>539</v>
      </c>
      <c r="AM60" s="333">
        <v>1124553</v>
      </c>
      <c r="AN60" s="334">
        <v>155497</v>
      </c>
      <c r="AO60" s="335">
        <v>384.4</v>
      </c>
      <c r="AP60" s="336">
        <v>68298</v>
      </c>
      <c r="AQ60" s="337">
        <v>1.9</v>
      </c>
      <c r="AR60" s="338">
        <v>382.5</v>
      </c>
    </row>
    <row r="61" spans="1:44" ht="13.2">
      <c r="A61" s="258"/>
      <c r="B61" s="254"/>
      <c r="C61" s="254"/>
      <c r="D61" s="254"/>
      <c r="E61" s="254"/>
      <c r="F61" s="254"/>
      <c r="G61" s="254"/>
      <c r="H61" s="254"/>
      <c r="I61" s="254"/>
      <c r="J61" s="254"/>
      <c r="K61" s="254"/>
      <c r="L61" s="254"/>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c r="AK61" s="316" t="s">
        <v>544</v>
      </c>
      <c r="AL61" s="339"/>
      <c r="AM61" s="340">
        <v>1094676</v>
      </c>
      <c r="AN61" s="341">
        <v>146765</v>
      </c>
      <c r="AO61" s="342">
        <v>18.3</v>
      </c>
      <c r="AP61" s="343">
        <v>122503</v>
      </c>
      <c r="AQ61" s="344">
        <v>-2.2999999999999998</v>
      </c>
      <c r="AR61" s="330">
        <v>20.6</v>
      </c>
    </row>
    <row r="62" spans="1:44" ht="13.2">
      <c r="A62" s="258"/>
      <c r="B62" s="254"/>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254"/>
      <c r="AB62" s="254"/>
      <c r="AC62" s="254"/>
      <c r="AD62" s="254"/>
      <c r="AE62" s="254"/>
      <c r="AF62" s="254"/>
      <c r="AG62" s="254"/>
      <c r="AH62" s="254"/>
      <c r="AI62" s="254"/>
      <c r="AJ62" s="254"/>
      <c r="AK62" s="331"/>
      <c r="AL62" s="332" t="s">
        <v>539</v>
      </c>
      <c r="AM62" s="333">
        <v>414944</v>
      </c>
      <c r="AN62" s="334">
        <v>56408</v>
      </c>
      <c r="AO62" s="335">
        <v>117.3</v>
      </c>
      <c r="AP62" s="336">
        <v>62701</v>
      </c>
      <c r="AQ62" s="337">
        <v>-0.2</v>
      </c>
      <c r="AR62" s="338">
        <v>117.5</v>
      </c>
    </row>
    <row r="63" spans="1:44" ht="13.2">
      <c r="A63" s="258"/>
      <c r="B63" s="254"/>
      <c r="C63" s="254"/>
      <c r="D63" s="254"/>
      <c r="E63" s="254"/>
      <c r="F63" s="254"/>
      <c r="G63" s="254"/>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row>
    <row r="64" spans="1:44" ht="13.2">
      <c r="A64" s="258"/>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row>
    <row r="65" spans="1:46" ht="13.2">
      <c r="A65" s="258"/>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row>
    <row r="66" spans="1:46" ht="13.2">
      <c r="A66" s="345"/>
      <c r="B66" s="312"/>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46"/>
    </row>
    <row r="67" spans="1:46" ht="13.5" hidden="1" customHeight="1">
      <c r="AK67" s="254"/>
      <c r="AL67" s="254"/>
      <c r="AM67" s="254"/>
      <c r="AN67" s="254"/>
      <c r="AO67" s="254"/>
      <c r="AP67" s="254"/>
      <c r="AQ67" s="254"/>
      <c r="AR67" s="254"/>
      <c r="AS67" s="254"/>
      <c r="AT67" s="254"/>
    </row>
    <row r="68" spans="1:46" ht="13.5" hidden="1" customHeight="1">
      <c r="AK68" s="254"/>
      <c r="AL68" s="254"/>
      <c r="AM68" s="254"/>
      <c r="AN68" s="254"/>
      <c r="AO68" s="254"/>
      <c r="AP68" s="254"/>
      <c r="AQ68" s="254"/>
      <c r="AR68" s="254"/>
    </row>
    <row r="69" spans="1:46" ht="13.5" hidden="1" customHeight="1">
      <c r="AK69" s="254"/>
      <c r="AL69" s="254"/>
      <c r="AM69" s="254"/>
      <c r="AN69" s="254"/>
      <c r="AO69" s="254"/>
      <c r="AP69" s="254"/>
      <c r="AQ69" s="254"/>
      <c r="AR69" s="254"/>
    </row>
    <row r="70" spans="1:46" ht="13.2" hidden="1">
      <c r="AK70" s="254"/>
      <c r="AL70" s="254"/>
      <c r="AM70" s="254"/>
      <c r="AN70" s="254"/>
      <c r="AO70" s="254"/>
      <c r="AP70" s="254"/>
      <c r="AQ70" s="254"/>
      <c r="AR70" s="254"/>
    </row>
    <row r="71" spans="1:46" ht="13.2" hidden="1">
      <c r="AK71" s="254"/>
      <c r="AL71" s="254"/>
      <c r="AM71" s="254"/>
      <c r="AN71" s="254"/>
      <c r="AO71" s="254"/>
      <c r="AP71" s="254"/>
      <c r="AQ71" s="254"/>
      <c r="AR71" s="254"/>
    </row>
    <row r="72" spans="1:46" ht="13.2" hidden="1">
      <c r="AK72" s="254"/>
      <c r="AL72" s="254"/>
      <c r="AM72" s="254"/>
      <c r="AN72" s="254"/>
      <c r="AO72" s="254"/>
      <c r="AP72" s="254"/>
      <c r="AQ72" s="254"/>
      <c r="AR72" s="254"/>
    </row>
    <row r="73" spans="1:46" ht="13.2" hidden="1">
      <c r="AK73" s="254"/>
      <c r="AL73" s="254"/>
      <c r="AM73" s="254"/>
      <c r="AN73" s="254"/>
      <c r="AO73" s="254"/>
      <c r="AP73" s="254"/>
      <c r="AQ73" s="254"/>
      <c r="AR73" s="254"/>
    </row>
  </sheetData>
  <sheetProtection algorithmName="SHA-512" hashValue="6CKrzDfT3Z70QfTIYmzWGzki8hQaY3UlX9PXy9R1TlhUPyGXAklcqiVWhOwPPc3sv+RFi//RPOGs+tPpEUvCww==" saltValue="xnZVKCOmBy2QzMqQmpiB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52" customWidth="1"/>
    <col min="126" max="16384" width="9" style="251" hidden="1"/>
  </cols>
  <sheetData>
    <row r="1" spans="2:125"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ht="13.2">
      <c r="B2" s="251"/>
      <c r="DG2" s="251"/>
    </row>
    <row r="3" spans="2:125" ht="13.2">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ht="13.2"/>
    <row r="5" spans="2:125" ht="13.2"/>
    <row r="6" spans="2:125" ht="13.2"/>
    <row r="7" spans="2:125" ht="13.2"/>
    <row r="8" spans="2:125" ht="13.2"/>
    <row r="9" spans="2:125" ht="13.2">
      <c r="DU9" s="251"/>
    </row>
    <row r="10" spans="2:125" ht="13.2"/>
    <row r="11" spans="2:125" ht="13.2"/>
    <row r="12" spans="2:125" ht="13.2"/>
    <row r="13" spans="2:125" ht="13.2"/>
    <row r="14" spans="2:125" ht="13.2"/>
    <row r="15" spans="2:125" ht="13.2"/>
    <row r="16" spans="2:125" ht="13.2"/>
    <row r="17" spans="125:125" ht="13.2">
      <c r="DU17" s="251"/>
    </row>
    <row r="18" spans="125:125" ht="13.2"/>
    <row r="19" spans="125:125" ht="13.2"/>
    <row r="20" spans="125:125" ht="13.2">
      <c r="DU20" s="251"/>
    </row>
    <row r="21" spans="125:125" ht="13.2">
      <c r="DU21" s="251"/>
    </row>
    <row r="22" spans="125:125" ht="13.2"/>
    <row r="23" spans="125:125" ht="13.2"/>
    <row r="24" spans="125:125" ht="13.2"/>
    <row r="25" spans="125:125" ht="13.2"/>
    <row r="26" spans="125:125" ht="13.2"/>
    <row r="27" spans="125:125" ht="13.2"/>
    <row r="28" spans="125:125" ht="13.2">
      <c r="DU28" s="251"/>
    </row>
    <row r="29" spans="125:125" ht="13.2"/>
    <row r="30" spans="125:125" ht="13.2"/>
    <row r="31" spans="125:125" ht="13.2"/>
    <row r="32" spans="125:125" ht="13.2"/>
    <row r="33" spans="2:125" ht="13.2">
      <c r="B33" s="251"/>
      <c r="G33" s="251"/>
      <c r="I33" s="251"/>
    </row>
    <row r="34" spans="2:125" ht="13.2">
      <c r="C34" s="251"/>
      <c r="P34" s="251"/>
      <c r="DE34" s="251"/>
      <c r="DH34" s="251"/>
    </row>
    <row r="35" spans="2:125" ht="13.2">
      <c r="D35" s="251"/>
      <c r="E35" s="251"/>
      <c r="DG35" s="251"/>
      <c r="DJ35" s="251"/>
      <c r="DP35" s="251"/>
      <c r="DQ35" s="251"/>
      <c r="DR35" s="251"/>
      <c r="DS35" s="251"/>
      <c r="DT35" s="251"/>
      <c r="DU35" s="251"/>
    </row>
    <row r="36" spans="2:125" ht="13.2">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ht="13.2">
      <c r="DU37" s="251"/>
    </row>
    <row r="38" spans="2:125" ht="13.2">
      <c r="DT38" s="251"/>
      <c r="DU38" s="251"/>
    </row>
    <row r="39" spans="2:125" ht="13.2"/>
    <row r="40" spans="2:125" ht="13.2">
      <c r="DH40" s="251"/>
    </row>
    <row r="41" spans="2:125" ht="13.2">
      <c r="DE41" s="251"/>
    </row>
    <row r="42" spans="2:125" ht="13.2">
      <c r="DG42" s="251"/>
      <c r="DJ42" s="251"/>
    </row>
    <row r="43" spans="2:125" ht="13.2">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ht="13.2">
      <c r="DU44" s="251"/>
    </row>
    <row r="45" spans="2:125" ht="13.2"/>
    <row r="46" spans="2:125" ht="13.2"/>
    <row r="47" spans="2:125" ht="13.2"/>
    <row r="48" spans="2:125" ht="13.2">
      <c r="DT48" s="251"/>
      <c r="DU48" s="251"/>
    </row>
    <row r="49" spans="120:125" ht="13.2">
      <c r="DU49" s="251"/>
    </row>
    <row r="50" spans="120:125" ht="13.2">
      <c r="DU50" s="251"/>
    </row>
    <row r="51" spans="120:125" ht="13.2">
      <c r="DP51" s="251"/>
      <c r="DQ51" s="251"/>
      <c r="DR51" s="251"/>
      <c r="DS51" s="251"/>
      <c r="DT51" s="251"/>
      <c r="DU51" s="251"/>
    </row>
    <row r="52" spans="120:125" ht="13.2"/>
    <row r="53" spans="120:125" ht="13.2"/>
    <row r="54" spans="120:125" ht="13.2">
      <c r="DU54" s="251"/>
    </row>
    <row r="55" spans="120:125" ht="13.2"/>
    <row r="56" spans="120:125" ht="13.2"/>
    <row r="57" spans="120:125" ht="13.2"/>
    <row r="58" spans="120:125" ht="13.2">
      <c r="DU58" s="251"/>
    </row>
    <row r="59" spans="120:125" ht="13.2"/>
    <row r="60" spans="120:125" ht="13.2"/>
    <row r="61" spans="120:125" ht="13.2"/>
    <row r="62" spans="120:125" ht="13.2"/>
    <row r="63" spans="120:125" ht="13.2">
      <c r="DU63" s="251"/>
    </row>
    <row r="64" spans="120:125" ht="13.2">
      <c r="DT64" s="251"/>
      <c r="DU64" s="251"/>
    </row>
    <row r="65" spans="123:125" ht="13.2"/>
    <row r="66" spans="123:125" ht="13.2"/>
    <row r="67" spans="123:125" ht="13.2"/>
    <row r="68" spans="123:125" ht="13.2"/>
    <row r="69" spans="123:125" ht="13.2">
      <c r="DS69" s="251"/>
      <c r="DT69" s="251"/>
      <c r="DU69" s="251"/>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1"/>
    </row>
    <row r="83" spans="116:125" ht="13.2">
      <c r="DM83" s="251"/>
      <c r="DN83" s="251"/>
      <c r="DO83" s="251"/>
      <c r="DP83" s="251"/>
      <c r="DQ83" s="251"/>
      <c r="DR83" s="251"/>
      <c r="DS83" s="251"/>
      <c r="DT83" s="251"/>
      <c r="DU83" s="251"/>
    </row>
    <row r="84" spans="116:125" ht="13.2"/>
    <row r="85" spans="116:125" ht="13.2"/>
    <row r="86" spans="116:125" ht="13.2"/>
    <row r="87" spans="116:125" ht="13.2"/>
    <row r="88" spans="116:125" ht="13.2">
      <c r="DU88" s="251"/>
    </row>
    <row r="89" spans="116:125" ht="13.2"/>
    <row r="90" spans="116:125" ht="13.2"/>
    <row r="91" spans="116:125" ht="13.2"/>
    <row r="92" spans="116:125" ht="13.5" customHeight="1"/>
    <row r="93" spans="116:125" ht="13.5" customHeight="1"/>
    <row r="94" spans="116:125" ht="13.5" customHeight="1">
      <c r="DS94" s="251"/>
      <c r="DT94" s="251"/>
      <c r="DU94" s="251"/>
    </row>
    <row r="95" spans="116:125" ht="13.5" customHeight="1">
      <c r="DU95" s="251"/>
    </row>
    <row r="96" spans="116:125" ht="13.5" customHeight="1"/>
    <row r="97" spans="124:125" ht="13.5" customHeight="1"/>
    <row r="98" spans="124:125" ht="13.5" customHeight="1"/>
    <row r="99" spans="124:125" ht="13.5" customHeight="1"/>
    <row r="100" spans="124:125" ht="13.5" customHeight="1"/>
    <row r="101" spans="124:125" ht="13.5" customHeight="1">
      <c r="DU101" s="251"/>
    </row>
    <row r="102" spans="124:125" ht="13.5" customHeight="1"/>
    <row r="103" spans="124:125" ht="13.5" customHeight="1"/>
    <row r="104" spans="124:125" ht="13.5" customHeight="1">
      <c r="DT104" s="251"/>
      <c r="DU104" s="25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1" t="s">
        <v>546</v>
      </c>
    </row>
    <row r="120" spans="125:125" ht="13.5" hidden="1" customHeight="1"/>
    <row r="121" spans="125:125" ht="13.5" hidden="1" customHeight="1">
      <c r="DU121" s="251"/>
    </row>
  </sheetData>
  <sheetProtection algorithmName="SHA-512" hashValue="durt+bSGLcNZhFmXJ7JGDJy+Gb6fy0P0sfUk+V2yURuaK2Hwa7KNzTCxeWeJKwA5bMC/50Q+OfNGrF9CgiT7nw==" saltValue="onkfMy9PdPQ8Yb1oZJMxK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52" customWidth="1"/>
    <col min="126" max="142" width="0" style="251" hidden="1" customWidth="1"/>
    <col min="143" max="16384" width="9" style="251" hidden="1"/>
  </cols>
  <sheetData>
    <row r="1" spans="1:125" ht="13.5" customHeight="1">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ht="13.2">
      <c r="B2" s="251"/>
      <c r="T2" s="251"/>
    </row>
    <row r="3" spans="1:125" ht="13.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1"/>
      <c r="G33" s="251"/>
      <c r="I33" s="251"/>
    </row>
    <row r="34" spans="2:125" ht="13.2">
      <c r="C34" s="251"/>
      <c r="P34" s="251"/>
      <c r="R34" s="251"/>
      <c r="U34" s="251"/>
    </row>
    <row r="35" spans="2:125" ht="13.2">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ht="13.2">
      <c r="F36" s="251"/>
      <c r="H36" s="251"/>
      <c r="J36" s="251"/>
      <c r="K36" s="251"/>
      <c r="L36" s="251"/>
      <c r="M36" s="251"/>
      <c r="N36" s="251"/>
      <c r="O36" s="251"/>
      <c r="Q36" s="251"/>
      <c r="S36" s="251"/>
      <c r="V36" s="251"/>
    </row>
    <row r="37" spans="2:125" ht="13.2"/>
    <row r="38" spans="2:125" ht="13.2"/>
    <row r="39" spans="2:125" ht="13.2"/>
    <row r="40" spans="2:125" ht="13.2">
      <c r="U40" s="251"/>
    </row>
    <row r="41" spans="2:125" ht="13.2">
      <c r="R41" s="251"/>
    </row>
    <row r="42" spans="2:125" ht="13.2">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ht="13.2">
      <c r="Q43" s="251"/>
      <c r="S43" s="251"/>
      <c r="V43" s="251"/>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2" t="s">
        <v>547</v>
      </c>
    </row>
  </sheetData>
  <sheetProtection algorithmName="SHA-512" hashValue="QuhzTogLpXeV/cY5D8wTajxLzC7C2TEpiDrjDYyXswLTEwS4f/F3KtfTxj5KRV4E1s63YpqT9PI/Luk/tT2WKg==" saltValue="S6MhFY7QxY3CYZOyS6uzD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168" t="s">
        <v>3</v>
      </c>
      <c r="D47" s="1168"/>
      <c r="E47" s="1169"/>
      <c r="F47" s="11">
        <v>44.91</v>
      </c>
      <c r="G47" s="12">
        <v>41.32</v>
      </c>
      <c r="H47" s="12">
        <v>37.799999999999997</v>
      </c>
      <c r="I47" s="12">
        <v>36.44</v>
      </c>
      <c r="J47" s="13">
        <v>36.380000000000003</v>
      </c>
    </row>
    <row r="48" spans="2:10" ht="57.75" customHeight="1">
      <c r="B48" s="14"/>
      <c r="C48" s="1170" t="s">
        <v>4</v>
      </c>
      <c r="D48" s="1170"/>
      <c r="E48" s="1171"/>
      <c r="F48" s="15">
        <v>4.41</v>
      </c>
      <c r="G48" s="16">
        <v>3.98</v>
      </c>
      <c r="H48" s="16">
        <v>5.77</v>
      </c>
      <c r="I48" s="16">
        <v>4.49</v>
      </c>
      <c r="J48" s="17">
        <v>5.57</v>
      </c>
    </row>
    <row r="49" spans="2:10" ht="57.75" customHeight="1" thickBot="1">
      <c r="B49" s="18"/>
      <c r="C49" s="1172" t="s">
        <v>5</v>
      </c>
      <c r="D49" s="1172"/>
      <c r="E49" s="1173"/>
      <c r="F49" s="19">
        <v>2.17</v>
      </c>
      <c r="G49" s="20" t="s">
        <v>553</v>
      </c>
      <c r="H49" s="20" t="s">
        <v>554</v>
      </c>
      <c r="I49" s="20" t="s">
        <v>555</v>
      </c>
      <c r="J49" s="21">
        <v>3.57</v>
      </c>
    </row>
    <row r="50" spans="2:10" ht="13.2"/>
  </sheetData>
  <sheetProtection algorithmName="SHA-512" hashValue="l5+56BLa1Cz1CfDbGNcW8RIM5rnii9QtmdR6dyiBj8TTZ0oyJh45ebgk8kiPt8WwDNPtUgk4ArhfCwcV/8Yx6w==" saltValue="jVPC6z3VKKds5su6WF6+E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佐々木悠伍</cp:lastModifiedBy>
  <cp:lastPrinted>2023-03-29T09:38:43Z</cp:lastPrinted>
  <dcterms:created xsi:type="dcterms:W3CDTF">2023-02-20T03:47:42Z</dcterms:created>
  <dcterms:modified xsi:type="dcterms:W3CDTF">2023-03-29T09:39:16Z</dcterms:modified>
  <cp:category/>
</cp:coreProperties>
</file>