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304FB066-FD53-4C33-BE02-219C50AA4196}" xr6:coauthVersionLast="47" xr6:coauthVersionMax="47" xr10:uidLastSave="{00000000-0000-0000-0000-000000000000}"/>
  <bookViews>
    <workbookView xWindow="-108" yWindow="-108" windowWidth="23256" windowHeight="12576" tabRatio="815" xr2:uid="{00000000-000D-0000-FFFF-FFFF00000000}"/>
  </bookViews>
  <sheets>
    <sheet name="別紙２（様式第５号関係）補助金支出表" sheetId="4" r:id="rId1"/>
  </sheets>
  <definedNames>
    <definedName name="_xlnm.Print_Area" localSheetId="0">'別紙２（様式第５号関係）補助金支出表'!$B$1:$R$26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4" l="1"/>
  <c r="Q20" i="4"/>
  <c r="L23" i="4"/>
  <c r="L21" i="4"/>
  <c r="I18" i="4"/>
  <c r="I16" i="4"/>
  <c r="I8" i="4"/>
  <c r="I6" i="4"/>
  <c r="L6" i="4" s="1"/>
  <c r="F16" i="4" l="1"/>
  <c r="F24" i="4" s="1"/>
  <c r="F14" i="4"/>
  <c r="Q6" i="4"/>
  <c r="Q24" i="4" s="1"/>
  <c r="I14" i="4" l="1"/>
  <c r="I20" i="4" s="1"/>
  <c r="L22" i="4" s="1"/>
  <c r="L20" i="4" l="1"/>
</calcChain>
</file>

<file path=xl/sharedStrings.xml><?xml version="1.0" encoding="utf-8"?>
<sst xmlns="http://schemas.openxmlformats.org/spreadsheetml/2006/main" count="65" uniqueCount="34">
  <si>
    <t>□</t>
  </si>
  <si>
    <t>☑</t>
    <phoneticPr fontId="2"/>
  </si>
  <si>
    <t>別紙２（様式第５号関係）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4"/>
  </si>
  <si>
    <t>補助金支出表</t>
    <rPh sb="0" eb="3">
      <t>ホジョキン</t>
    </rPh>
    <rPh sb="3" eb="5">
      <t>シシュツ</t>
    </rPh>
    <rPh sb="5" eb="6">
      <t>ヒョウ</t>
    </rPh>
    <phoneticPr fontId="4"/>
  </si>
  <si>
    <t>区分</t>
    <rPh sb="0" eb="2">
      <t>クブン</t>
    </rPh>
    <phoneticPr fontId="4"/>
  </si>
  <si>
    <t>事業費</t>
    <rPh sb="0" eb="3">
      <t>ジギョウヒ</t>
    </rPh>
    <phoneticPr fontId="4"/>
  </si>
  <si>
    <t>交付率</t>
    <rPh sb="0" eb="3">
      <t>コウフリツ</t>
    </rPh>
    <phoneticPr fontId="4"/>
  </si>
  <si>
    <t>交付額</t>
    <rPh sb="0" eb="3">
      <t>コウフガク</t>
    </rPh>
    <phoneticPr fontId="4"/>
  </si>
  <si>
    <t>上限額</t>
    <rPh sb="0" eb="3">
      <t>ジョウゲンガク</t>
    </rPh>
    <phoneticPr fontId="4"/>
  </si>
  <si>
    <t>補助額</t>
    <rPh sb="0" eb="2">
      <t>ホジョ</t>
    </rPh>
    <rPh sb="2" eb="3">
      <t>ガク</t>
    </rPh>
    <phoneticPr fontId="4"/>
  </si>
  <si>
    <t>①　住宅の省エネ診断</t>
    <phoneticPr fontId="4"/>
  </si>
  <si>
    <t>１建築業者</t>
    <rPh sb="1" eb="3">
      <t>ケンチク</t>
    </rPh>
    <rPh sb="3" eb="5">
      <t>ギョウシャ</t>
    </rPh>
    <phoneticPr fontId="1"/>
  </si>
  <si>
    <t>円</t>
    <rPh sb="0" eb="1">
      <t>エン</t>
    </rPh>
    <phoneticPr fontId="4"/>
  </si>
  <si>
    <t>２／３</t>
    <phoneticPr fontId="4"/>
  </si>
  <si>
    <t>２見積り</t>
    <rPh sb="1" eb="3">
      <t>ミツモ</t>
    </rPh>
    <phoneticPr fontId="1"/>
  </si>
  <si>
    <t>開口部及び躯体等の断熱化工事費</t>
    <rPh sb="0" eb="3">
      <t>カイコウブ</t>
    </rPh>
    <rPh sb="3" eb="4">
      <t>オヨ</t>
    </rPh>
    <rPh sb="5" eb="7">
      <t>クタイ</t>
    </rPh>
    <rPh sb="7" eb="8">
      <t>トウ</t>
    </rPh>
    <rPh sb="9" eb="11">
      <t>ダンネツ</t>
    </rPh>
    <rPh sb="11" eb="12">
      <t>カ</t>
    </rPh>
    <rPh sb="12" eb="14">
      <t>コウジ</t>
    </rPh>
    <rPh sb="14" eb="15">
      <t>ヒ</t>
    </rPh>
    <phoneticPr fontId="4"/>
  </si>
  <si>
    <t>モデル工事費</t>
    <rPh sb="3" eb="6">
      <t>コウジヒ</t>
    </rPh>
    <phoneticPr fontId="4"/>
  </si>
  <si>
    <t>設備の効率化に係る工事費</t>
    <rPh sb="0" eb="2">
      <t>セツビ</t>
    </rPh>
    <rPh sb="3" eb="5">
      <t>コウリツ</t>
    </rPh>
    <rPh sb="5" eb="6">
      <t>カ</t>
    </rPh>
    <rPh sb="7" eb="8">
      <t>カカ</t>
    </rPh>
    <rPh sb="9" eb="12">
      <t>コウジヒ</t>
    </rPh>
    <phoneticPr fontId="4"/>
  </si>
  <si>
    <t>モデル工事費の計</t>
    <rPh sb="3" eb="6">
      <t>コウジヒ</t>
    </rPh>
    <rPh sb="7" eb="8">
      <t>ケイ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</si>
  <si>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</si>
  <si>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</si>
  <si>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事業費の合計</t>
    <rPh sb="0" eb="3">
      <t>ジギョウヒ</t>
    </rPh>
    <rPh sb="4" eb="6">
      <t>ゴウケイ</t>
    </rPh>
    <phoneticPr fontId="4"/>
  </si>
  <si>
    <t>ア　計画の策定</t>
    <phoneticPr fontId="2"/>
  </si>
  <si>
    <t>ウ　構造補強工事</t>
    <rPh sb="6" eb="8">
      <t>コウジ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</si>
  <si>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</si>
  <si>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</si>
  <si>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８割</t>
    <rPh sb="1" eb="2">
      <t>ワリ</t>
    </rPh>
    <phoneticPr fontId="2"/>
  </si>
  <si>
    <t>イ　省エネ改修</t>
    <rPh sb="2" eb="3">
      <t>ショウ</t>
    </rPh>
    <rPh sb="5" eb="7">
      <t>カイシュウ</t>
    </rPh>
    <phoneticPr fontId="4"/>
  </si>
  <si>
    <t>②　住宅の省エネ化のための計画の策定及び省エネ改修</t>
    <phoneticPr fontId="2"/>
  </si>
  <si>
    <t>※　事業費の合計は、区分①及び②の実際の事業費の計とする。</t>
    <rPh sb="2" eb="5">
      <t>ジギョウヒ</t>
    </rPh>
    <rPh sb="6" eb="8">
      <t>ゴウケイ</t>
    </rPh>
    <rPh sb="10" eb="12">
      <t>クブン</t>
    </rPh>
    <rPh sb="13" eb="14">
      <t>オヨ</t>
    </rPh>
    <rPh sb="17" eb="19">
      <t>ジッサイ</t>
    </rPh>
    <rPh sb="20" eb="23">
      <t>ジギョウヒ</t>
    </rPh>
    <rPh sb="24" eb="25">
      <t>ケイ</t>
    </rPh>
    <phoneticPr fontId="4"/>
  </si>
  <si>
    <t>実際の事業費</t>
    <rPh sb="0" eb="2">
      <t>ジッサイ</t>
    </rPh>
    <rPh sb="3" eb="5">
      <t>ジギョウ</t>
    </rPh>
    <rPh sb="5" eb="6">
      <t>ヒ</t>
    </rPh>
    <phoneticPr fontId="4"/>
  </si>
  <si>
    <t>実際の事業費の計</t>
    <rPh sb="0" eb="2">
      <t>ジッサイ</t>
    </rPh>
    <rPh sb="3" eb="5">
      <t>ジギョウ</t>
    </rPh>
    <rPh sb="5" eb="6">
      <t>ヒ</t>
    </rPh>
    <rPh sb="7" eb="8">
      <t>ケイ</t>
    </rPh>
    <phoneticPr fontId="4"/>
  </si>
  <si>
    <t>②の計</t>
    <rPh sb="2" eb="3">
      <t>ケイ</t>
    </rPh>
    <phoneticPr fontId="2"/>
  </si>
  <si>
    <t>４割</t>
    <rPh sb="1" eb="2">
      <t>ワリ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</si>
</sst>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16">
    <xf numFmtId="0" fontId="0" fillId="0" borderId="0" xfId="0"/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4" borderId="16" xfId="1" applyNumberFormat="1" applyFont="1" applyFill="1" applyBorder="1" applyAlignment="1">
      <alignment horizontal="center" vertical="center"/>
    </xf>
    <xf numFmtId="176" fontId="3" fillId="4" borderId="6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76" fontId="3" fillId="0" borderId="19" xfId="1" applyNumberFormat="1" applyFont="1" applyBorder="1" applyAlignment="1">
      <alignment vertical="center" wrapText="1"/>
    </xf>
    <xf numFmtId="176" fontId="3" fillId="3" borderId="18" xfId="1" applyNumberFormat="1" applyFont="1" applyFill="1" applyBorder="1" applyAlignment="1">
      <alignment vertical="center" wrapText="1"/>
    </xf>
    <xf numFmtId="176" fontId="3" fillId="0" borderId="21" xfId="1" applyNumberFormat="1" applyFont="1" applyBorder="1" applyAlignment="1">
      <alignment vertical="center" wrapText="1"/>
    </xf>
    <xf numFmtId="176" fontId="3" fillId="3" borderId="17" xfId="1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4" borderId="8" xfId="1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/>
    </xf>
    <xf numFmtId="176" fontId="3" fillId="4" borderId="5" xfId="1" applyNumberFormat="1" applyFont="1" applyFill="1" applyBorder="1" applyAlignment="1">
      <alignment horizontal="center" vertical="center"/>
    </xf>
    <xf numFmtId="176" fontId="3" fillId="4" borderId="15" xfId="1" applyNumberFormat="1" applyFont="1" applyFill="1" applyBorder="1" applyAlignment="1">
      <alignment horizontal="center" vertical="center"/>
    </xf>
    <xf numFmtId="176" fontId="3" fillId="0" borderId="20" xfId="1" applyNumberFormat="1" applyFont="1" applyBorder="1" applyAlignment="1">
      <alignment horizontal="center" vertical="center"/>
    </xf>
    <xf numFmtId="176" fontId="3" fillId="0" borderId="22" xfId="1" applyNumberFormat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vertical="center" wrapText="1"/>
    </xf>
    <xf numFmtId="176" fontId="3" fillId="3" borderId="7" xfId="1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8" xfId="1" applyFont="1" applyFill="1" applyBorder="1" applyAlignment="1">
      <alignment horizontal="right" vertical="center" wrapText="1"/>
    </xf>
    <xf numFmtId="0" fontId="3" fillId="5" borderId="5" xfId="1" applyFont="1" applyFill="1" applyBorder="1" applyAlignment="1">
      <alignment horizontal="right" vertical="center" wrapText="1"/>
    </xf>
    <xf numFmtId="0" fontId="3" fillId="5" borderId="10" xfId="1" applyFont="1" applyFill="1" applyBorder="1" applyAlignment="1">
      <alignment horizontal="right" vertical="center" wrapText="1"/>
    </xf>
    <xf numFmtId="0" fontId="3" fillId="5" borderId="12" xfId="1" applyFont="1" applyFill="1" applyBorder="1" applyAlignment="1">
      <alignment horizontal="right" vertical="center" wrapText="1"/>
    </xf>
    <xf numFmtId="176" fontId="3" fillId="0" borderId="8" xfId="1" applyNumberFormat="1" applyFont="1" applyFill="1" applyBorder="1" applyAlignment="1">
      <alignment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11" xfId="1" applyNumberFormat="1" applyFont="1" applyFill="1" applyBorder="1" applyAlignment="1">
      <alignment vertical="center"/>
    </xf>
    <xf numFmtId="0" fontId="3" fillId="4" borderId="1" xfId="1" applyFont="1" applyFill="1" applyBorder="1" applyAlignment="1">
      <alignment horizontal="right" vertical="center"/>
    </xf>
    <xf numFmtId="176" fontId="3" fillId="4" borderId="6" xfId="1" applyNumberFormat="1" applyFont="1" applyFill="1" applyBorder="1" applyAlignment="1">
      <alignment vertical="center"/>
    </xf>
    <xf numFmtId="176" fontId="3" fillId="4" borderId="7" xfId="1" applyNumberFormat="1" applyFont="1" applyFill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5" borderId="8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vertical="center" wrapText="1"/>
    </xf>
    <xf numFmtId="0" fontId="3" fillId="5" borderId="5" xfId="1" applyFont="1" applyFill="1" applyBorder="1" applyAlignment="1">
      <alignment vertical="center" wrapText="1"/>
    </xf>
    <xf numFmtId="0" fontId="3" fillId="5" borderId="10" xfId="1" applyFont="1" applyFill="1" applyBorder="1" applyAlignment="1">
      <alignment vertical="center" wrapText="1"/>
    </xf>
    <xf numFmtId="0" fontId="3" fillId="5" borderId="11" xfId="1" applyFont="1" applyFill="1" applyBorder="1" applyAlignment="1">
      <alignment vertical="center" wrapText="1"/>
    </xf>
    <xf numFmtId="0" fontId="3" fillId="5" borderId="12" xfId="1" applyFont="1" applyFill="1" applyBorder="1" applyAlignment="1">
      <alignment vertical="center" wrapText="1"/>
    </xf>
    <xf numFmtId="0" fontId="3" fillId="5" borderId="2" xfId="1" applyFont="1" applyFill="1" applyBorder="1" applyAlignment="1">
      <alignment vertical="center" wrapText="1"/>
    </xf>
    <xf numFmtId="0" fontId="3" fillId="5" borderId="3" xfId="1" applyFont="1" applyFill="1" applyBorder="1" applyAlignment="1">
      <alignment vertical="center" wrapText="1"/>
    </xf>
    <xf numFmtId="0" fontId="3" fillId="5" borderId="4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horizontal="right" vertical="center" wrapText="1"/>
    </xf>
    <xf numFmtId="0" fontId="3" fillId="5" borderId="13" xfId="1" applyFont="1" applyFill="1" applyBorder="1" applyAlignment="1">
      <alignment horizontal="right" vertical="center" wrapText="1"/>
    </xf>
    <xf numFmtId="0" fontId="3" fillId="5" borderId="0" xfId="1" applyFont="1" applyFill="1" applyBorder="1" applyAlignment="1">
      <alignment horizontal="right" vertical="center" wrapText="1"/>
    </xf>
    <xf numFmtId="0" fontId="3" fillId="5" borderId="15" xfId="1" applyFont="1" applyFill="1" applyBorder="1" applyAlignment="1">
      <alignment horizontal="right" vertical="center" wrapText="1"/>
    </xf>
    <xf numFmtId="0" fontId="3" fillId="5" borderId="11" xfId="1" applyFont="1" applyFill="1" applyBorder="1" applyAlignment="1">
      <alignment horizontal="right" vertical="center" wrapText="1"/>
    </xf>
    <xf numFmtId="176" fontId="3" fillId="0" borderId="23" xfId="1" applyNumberFormat="1" applyFont="1" applyFill="1" applyBorder="1" applyAlignment="1">
      <alignment horizontal="center" vertical="center" wrapText="1"/>
    </xf>
    <xf numFmtId="176" fontId="3" fillId="0" borderId="24" xfId="1" applyNumberFormat="1" applyFont="1" applyFill="1" applyBorder="1" applyAlignment="1">
      <alignment horizontal="center" vertical="center" wrapText="1"/>
    </xf>
    <xf numFmtId="176" fontId="3" fillId="0" borderId="25" xfId="1" applyNumberFormat="1" applyFont="1" applyFill="1" applyBorder="1" applyAlignment="1">
      <alignment horizontal="center" vertical="center" wrapText="1"/>
    </xf>
    <xf numFmtId="176" fontId="3" fillId="0" borderId="26" xfId="1" applyNumberFormat="1" applyFont="1" applyFill="1" applyBorder="1" applyAlignment="1">
      <alignment horizontal="center" vertical="center" wrapText="1"/>
    </xf>
    <xf numFmtId="176" fontId="3" fillId="0" borderId="14" xfId="1" applyNumberFormat="1" applyFont="1" applyFill="1" applyBorder="1" applyAlignment="1">
      <alignment horizontal="center" vertical="center" wrapText="1"/>
    </xf>
    <xf numFmtId="176" fontId="3" fillId="0" borderId="27" xfId="1" applyNumberFormat="1" applyFont="1" applyFill="1" applyBorder="1" applyAlignment="1">
      <alignment horizontal="center" vertical="center" wrapText="1"/>
    </xf>
    <xf numFmtId="176" fontId="3" fillId="0" borderId="28" xfId="1" applyNumberFormat="1" applyFont="1" applyFill="1" applyBorder="1" applyAlignment="1">
      <alignment horizontal="center" vertical="center" wrapText="1"/>
    </xf>
    <xf numFmtId="176" fontId="3" fillId="0" borderId="29" xfId="1" applyNumberFormat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 wrapText="1"/>
    </xf>
    <xf numFmtId="176" fontId="3" fillId="0" borderId="15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vertical="center"/>
    </xf>
    <xf numFmtId="0" fontId="3" fillId="5" borderId="15" xfId="1" applyFont="1" applyFill="1" applyBorder="1" applyAlignment="1">
      <alignment vertical="center" wrapText="1"/>
    </xf>
    <xf numFmtId="49" fontId="3" fillId="0" borderId="23" xfId="1" applyNumberFormat="1" applyFont="1" applyFill="1" applyBorder="1" applyAlignment="1">
      <alignment horizontal="center" vertical="center"/>
    </xf>
    <xf numFmtId="49" fontId="3" fillId="0" borderId="24" xfId="1" applyNumberFormat="1" applyFont="1" applyFill="1" applyBorder="1" applyAlignment="1">
      <alignment horizontal="center" vertical="center"/>
    </xf>
    <xf numFmtId="49" fontId="3" fillId="0" borderId="25" xfId="1" applyNumberFormat="1" applyFont="1" applyFill="1" applyBorder="1" applyAlignment="1">
      <alignment horizontal="center" vertical="center"/>
    </xf>
    <xf numFmtId="49" fontId="3" fillId="0" borderId="26" xfId="1" applyNumberFormat="1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center" vertical="center"/>
    </xf>
    <xf numFmtId="49" fontId="3" fillId="0" borderId="27" xfId="1" applyNumberFormat="1" applyFont="1" applyFill="1" applyBorder="1" applyAlignment="1">
      <alignment horizontal="center" vertical="center"/>
    </xf>
    <xf numFmtId="49" fontId="3" fillId="0" borderId="28" xfId="1" applyNumberFormat="1" applyFont="1" applyFill="1" applyBorder="1" applyAlignment="1">
      <alignment horizontal="center" vertical="center"/>
    </xf>
    <xf numFmtId="49" fontId="3" fillId="0" borderId="29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4" borderId="31" xfId="1" applyNumberFormat="1" applyFont="1" applyFill="1" applyBorder="1" applyAlignment="1">
      <alignment horizontal="center" vertical="center"/>
    </xf>
    <xf numFmtId="176" fontId="3" fillId="4" borderId="32" xfId="1" applyNumberFormat="1" applyFont="1" applyFill="1" applyBorder="1" applyAlignment="1">
      <alignment horizontal="center" vertical="center"/>
    </xf>
    <xf numFmtId="176" fontId="3" fillId="4" borderId="33" xfId="1" applyNumberFormat="1" applyFont="1" applyFill="1" applyBorder="1" applyAlignment="1">
      <alignment horizontal="center" vertical="center"/>
    </xf>
    <xf numFmtId="176" fontId="3" fillId="4" borderId="12" xfId="1" applyNumberFormat="1" applyFont="1" applyFill="1" applyBorder="1" applyAlignment="1">
      <alignment horizontal="center" vertical="center"/>
    </xf>
    <xf numFmtId="176" fontId="3" fillId="4" borderId="10" xfId="1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V26"/>
  <sheetViews>
    <sheetView tabSelected="1" view="pageBreakPreview" zoomScale="55" zoomScaleNormal="70" zoomScaleSheetLayoutView="55" workbookViewId="0">
      <selection activeCell="U13" sqref="U13"/>
    </sheetView>
  </sheetViews>
  <sheetFormatPr defaultRowHeight="13.2" x14ac:dyDescent="0.45"/>
  <cols>
    <col min="1" max="1" width="8.796875" style="1"/>
    <col min="2" max="2" width="10.19921875" style="14" customWidth="1"/>
    <col min="3" max="3" width="8.796875" style="15" customWidth="1"/>
    <col min="4" max="4" width="10.5" style="14" customWidth="1"/>
    <col min="5" max="5" width="12.8984375" style="14" bestFit="1" customWidth="1"/>
    <col min="6" max="6" width="10.796875" style="14" customWidth="1"/>
    <col min="7" max="7" width="10.19921875" style="14" customWidth="1"/>
    <col min="8" max="8" width="3.296875" style="1" customWidth="1"/>
    <col min="9" max="9" width="10.19921875" style="20" customWidth="1"/>
    <col min="10" max="10" width="3.296875" style="20" customWidth="1"/>
    <col min="11" max="11" width="6.796875" style="1" bestFit="1" customWidth="1"/>
    <col min="12" max="12" width="10.19921875" style="1" customWidth="1"/>
    <col min="13" max="13" width="3.296875" style="1" customWidth="1"/>
    <col min="14" max="14" width="3.296875" style="1" bestFit="1" customWidth="1"/>
    <col min="15" max="15" width="10.19921875" style="1" customWidth="1"/>
    <col min="16" max="16" width="3.296875" style="1" customWidth="1"/>
    <col min="17" max="17" width="10.19921875" style="1" customWidth="1"/>
    <col min="18" max="18" width="3.296875" style="1" customWidth="1"/>
    <col min="19" max="16384" width="8.796875" style="1"/>
  </cols>
  <sheetData>
    <row r="1" spans="2:22" x14ac:dyDescent="0.45">
      <c r="B1" s="28" t="s">
        <v>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2:22" x14ac:dyDescent="0.45">
      <c r="B3" s="64" t="s">
        <v>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2:22" ht="26.4" customHeight="1" x14ac:dyDescent="0.45">
      <c r="B5" s="29" t="s">
        <v>4</v>
      </c>
      <c r="C5" s="29"/>
      <c r="D5" s="29"/>
      <c r="E5" s="29"/>
      <c r="F5" s="30" t="s">
        <v>5</v>
      </c>
      <c r="G5" s="31"/>
      <c r="H5" s="32"/>
      <c r="I5" s="30" t="s">
        <v>24</v>
      </c>
      <c r="J5" s="32"/>
      <c r="K5" s="2" t="s">
        <v>6</v>
      </c>
      <c r="L5" s="29" t="s">
        <v>7</v>
      </c>
      <c r="M5" s="29"/>
      <c r="N5" s="30" t="s">
        <v>8</v>
      </c>
      <c r="O5" s="31"/>
      <c r="P5" s="32"/>
      <c r="Q5" s="29" t="s">
        <v>9</v>
      </c>
      <c r="R5" s="29"/>
    </row>
    <row r="6" spans="2:22" ht="26.4" customHeight="1" x14ac:dyDescent="0.45">
      <c r="B6" s="69" t="s">
        <v>10</v>
      </c>
      <c r="C6" s="70"/>
      <c r="D6" s="70"/>
      <c r="E6" s="71"/>
      <c r="F6" s="23" t="s">
        <v>11</v>
      </c>
      <c r="G6" s="24"/>
      <c r="H6" s="45" t="s">
        <v>12</v>
      </c>
      <c r="I6" s="35">
        <f>IFERROR(MIN(G6:G7),0)</f>
        <v>0</v>
      </c>
      <c r="J6" s="39" t="s">
        <v>25</v>
      </c>
      <c r="K6" s="67" t="s">
        <v>13</v>
      </c>
      <c r="L6" s="35">
        <f>ROUNDDOWN(I6*2/3,0)</f>
        <v>0</v>
      </c>
      <c r="M6" s="39" t="s">
        <v>12</v>
      </c>
      <c r="N6" s="35">
        <v>150000</v>
      </c>
      <c r="O6" s="36"/>
      <c r="P6" s="39" t="s">
        <v>12</v>
      </c>
      <c r="Q6" s="41">
        <f>ROUNDDOWN(IF(L6&gt;N6,N6,L6),-3)</f>
        <v>0</v>
      </c>
      <c r="R6" s="43" t="s">
        <v>12</v>
      </c>
    </row>
    <row r="7" spans="2:22" ht="26.4" customHeight="1" x14ac:dyDescent="0.45">
      <c r="B7" s="72"/>
      <c r="C7" s="73"/>
      <c r="D7" s="73"/>
      <c r="E7" s="74"/>
      <c r="F7" s="25" t="s">
        <v>14</v>
      </c>
      <c r="G7" s="26"/>
      <c r="H7" s="46"/>
      <c r="I7" s="66"/>
      <c r="J7" s="65"/>
      <c r="K7" s="68"/>
      <c r="L7" s="37"/>
      <c r="M7" s="40"/>
      <c r="N7" s="37"/>
      <c r="O7" s="38"/>
      <c r="P7" s="40"/>
      <c r="Q7" s="42"/>
      <c r="R7" s="44"/>
    </row>
    <row r="8" spans="2:22" ht="26.4" customHeight="1" x14ac:dyDescent="0.45">
      <c r="B8" s="75" t="s">
        <v>28</v>
      </c>
      <c r="C8" s="70" t="s">
        <v>22</v>
      </c>
      <c r="D8" s="70"/>
      <c r="E8" s="71"/>
      <c r="F8" s="23" t="s">
        <v>11</v>
      </c>
      <c r="G8" s="24"/>
      <c r="H8" s="45" t="s">
        <v>12</v>
      </c>
      <c r="I8" s="35">
        <f>IFERROR(MIN(G8:G9),0)</f>
        <v>0</v>
      </c>
      <c r="J8" s="39" t="s">
        <v>25</v>
      </c>
      <c r="K8" s="95"/>
      <c r="L8" s="96"/>
      <c r="M8" s="96"/>
      <c r="N8" s="96"/>
      <c r="O8" s="96"/>
      <c r="P8" s="96"/>
      <c r="Q8" s="96"/>
      <c r="R8" s="97"/>
    </row>
    <row r="9" spans="2:22" ht="26.4" customHeight="1" x14ac:dyDescent="0.45">
      <c r="B9" s="76"/>
      <c r="C9" s="73"/>
      <c r="D9" s="73"/>
      <c r="E9" s="74"/>
      <c r="F9" s="25" t="s">
        <v>14</v>
      </c>
      <c r="G9" s="26"/>
      <c r="H9" s="46"/>
      <c r="I9" s="66"/>
      <c r="J9" s="65"/>
      <c r="K9" s="98"/>
      <c r="L9" s="99"/>
      <c r="M9" s="99"/>
      <c r="N9" s="99"/>
      <c r="O9" s="99"/>
      <c r="P9" s="99"/>
      <c r="Q9" s="99"/>
      <c r="R9" s="100"/>
    </row>
    <row r="10" spans="2:22" ht="26.4" customHeight="1" x14ac:dyDescent="0.45">
      <c r="B10" s="76"/>
      <c r="C10" s="71" t="s">
        <v>27</v>
      </c>
      <c r="D10" s="49" t="s">
        <v>15</v>
      </c>
      <c r="E10" s="27" t="s">
        <v>16</v>
      </c>
      <c r="F10" s="47"/>
      <c r="G10" s="48"/>
      <c r="H10" s="18" t="s">
        <v>12</v>
      </c>
      <c r="I10" s="105"/>
      <c r="J10" s="106"/>
      <c r="K10" s="98"/>
      <c r="L10" s="99"/>
      <c r="M10" s="99"/>
      <c r="N10" s="99"/>
      <c r="O10" s="99"/>
      <c r="P10" s="99"/>
      <c r="Q10" s="99"/>
      <c r="R10" s="100"/>
    </row>
    <row r="11" spans="2:22" ht="26.4" customHeight="1" x14ac:dyDescent="0.45">
      <c r="B11" s="76"/>
      <c r="C11" s="94"/>
      <c r="D11" s="49"/>
      <c r="E11" s="27" t="s">
        <v>30</v>
      </c>
      <c r="F11" s="47"/>
      <c r="G11" s="48"/>
      <c r="H11" s="18" t="s">
        <v>12</v>
      </c>
      <c r="I11" s="107"/>
      <c r="J11" s="108"/>
      <c r="K11" s="98"/>
      <c r="L11" s="99"/>
      <c r="M11" s="99"/>
      <c r="N11" s="99"/>
      <c r="O11" s="99"/>
      <c r="P11" s="99"/>
      <c r="Q11" s="99"/>
      <c r="R11" s="100"/>
    </row>
    <row r="12" spans="2:22" ht="26.4" customHeight="1" x14ac:dyDescent="0.45">
      <c r="B12" s="76"/>
      <c r="C12" s="94"/>
      <c r="D12" s="49" t="s">
        <v>17</v>
      </c>
      <c r="E12" s="27" t="s">
        <v>16</v>
      </c>
      <c r="F12" s="47"/>
      <c r="G12" s="48"/>
      <c r="H12" s="18" t="s">
        <v>12</v>
      </c>
      <c r="I12" s="107"/>
      <c r="J12" s="108"/>
      <c r="K12" s="98"/>
      <c r="L12" s="99"/>
      <c r="M12" s="99"/>
      <c r="N12" s="99"/>
      <c r="O12" s="99"/>
      <c r="P12" s="99"/>
      <c r="Q12" s="99"/>
      <c r="R12" s="100"/>
    </row>
    <row r="13" spans="2:22" ht="26.4" customHeight="1" x14ac:dyDescent="0.45">
      <c r="B13" s="76"/>
      <c r="C13" s="94"/>
      <c r="D13" s="49"/>
      <c r="E13" s="27" t="s">
        <v>30</v>
      </c>
      <c r="F13" s="47"/>
      <c r="G13" s="48"/>
      <c r="H13" s="18" t="s">
        <v>12</v>
      </c>
      <c r="I13" s="109"/>
      <c r="J13" s="110"/>
      <c r="K13" s="98"/>
      <c r="L13" s="99"/>
      <c r="M13" s="99"/>
      <c r="N13" s="99"/>
      <c r="O13" s="99"/>
      <c r="P13" s="99"/>
      <c r="Q13" s="99"/>
      <c r="R13" s="100"/>
    </row>
    <row r="14" spans="2:22" ht="26.4" customHeight="1" x14ac:dyDescent="0.45">
      <c r="B14" s="76"/>
      <c r="C14" s="94"/>
      <c r="D14" s="50" t="s">
        <v>18</v>
      </c>
      <c r="E14" s="51"/>
      <c r="F14" s="54">
        <f>SUM(F10,F12)</f>
        <v>0</v>
      </c>
      <c r="G14" s="55"/>
      <c r="H14" s="33" t="s">
        <v>12</v>
      </c>
      <c r="I14" s="54">
        <f>IFERROR(MIN(F14:G17),0)</f>
        <v>0</v>
      </c>
      <c r="J14" s="33" t="s">
        <v>25</v>
      </c>
      <c r="K14" s="98"/>
      <c r="L14" s="99"/>
      <c r="M14" s="99"/>
      <c r="N14" s="99"/>
      <c r="O14" s="99"/>
      <c r="P14" s="99"/>
      <c r="Q14" s="99"/>
      <c r="R14" s="100"/>
      <c r="S14" s="21"/>
      <c r="T14" s="22"/>
      <c r="U14" s="21"/>
      <c r="V14" s="21"/>
    </row>
    <row r="15" spans="2:22" ht="26.4" customHeight="1" x14ac:dyDescent="0.45">
      <c r="B15" s="76"/>
      <c r="C15" s="94"/>
      <c r="D15" s="52"/>
      <c r="E15" s="53"/>
      <c r="F15" s="56"/>
      <c r="G15" s="57"/>
      <c r="H15" s="34"/>
      <c r="I15" s="93"/>
      <c r="J15" s="92"/>
      <c r="K15" s="98"/>
      <c r="L15" s="99"/>
      <c r="M15" s="99"/>
      <c r="N15" s="99"/>
      <c r="O15" s="99"/>
      <c r="P15" s="99"/>
      <c r="Q15" s="99"/>
      <c r="R15" s="100"/>
      <c r="S15" s="21"/>
      <c r="T15" s="22"/>
      <c r="U15" s="21"/>
      <c r="V15" s="21"/>
    </row>
    <row r="16" spans="2:22" ht="26.4" customHeight="1" x14ac:dyDescent="0.45">
      <c r="B16" s="76"/>
      <c r="C16" s="94"/>
      <c r="D16" s="50" t="s">
        <v>31</v>
      </c>
      <c r="E16" s="51"/>
      <c r="F16" s="54">
        <f>SUM(F11,F13)</f>
        <v>0</v>
      </c>
      <c r="G16" s="55"/>
      <c r="H16" s="33" t="s">
        <v>12</v>
      </c>
      <c r="I16" s="93">
        <f t="shared" ref="I16" si="0">IFERROR(MIN(G16:G17),0)</f>
        <v>0</v>
      </c>
      <c r="J16" s="92"/>
      <c r="K16" s="98"/>
      <c r="L16" s="99"/>
      <c r="M16" s="99"/>
      <c r="N16" s="99"/>
      <c r="O16" s="99"/>
      <c r="P16" s="99"/>
      <c r="Q16" s="99"/>
      <c r="R16" s="100"/>
      <c r="S16" s="21"/>
      <c r="T16" s="21"/>
      <c r="U16" s="21"/>
      <c r="V16" s="21"/>
    </row>
    <row r="17" spans="2:22" ht="26.4" customHeight="1" x14ac:dyDescent="0.45">
      <c r="B17" s="76"/>
      <c r="C17" s="74"/>
      <c r="D17" s="52"/>
      <c r="E17" s="53"/>
      <c r="F17" s="56"/>
      <c r="G17" s="57"/>
      <c r="H17" s="34"/>
      <c r="I17" s="93"/>
      <c r="J17" s="92"/>
      <c r="K17" s="98"/>
      <c r="L17" s="99"/>
      <c r="M17" s="99"/>
      <c r="N17" s="99"/>
      <c r="O17" s="99"/>
      <c r="P17" s="99"/>
      <c r="Q17" s="99"/>
      <c r="R17" s="100"/>
      <c r="S17" s="21"/>
      <c r="T17" s="21"/>
      <c r="U17" s="21"/>
      <c r="V17" s="21"/>
    </row>
    <row r="18" spans="2:22" ht="26.4" customHeight="1" x14ac:dyDescent="0.45">
      <c r="B18" s="76"/>
      <c r="C18" s="70" t="s">
        <v>23</v>
      </c>
      <c r="D18" s="70"/>
      <c r="E18" s="71"/>
      <c r="F18" s="23" t="s">
        <v>11</v>
      </c>
      <c r="G18" s="24"/>
      <c r="H18" s="45" t="s">
        <v>12</v>
      </c>
      <c r="I18" s="93">
        <f>IFERROR(MIN(G18:G19),0)</f>
        <v>0</v>
      </c>
      <c r="J18" s="92" t="s">
        <v>25</v>
      </c>
      <c r="K18" s="98"/>
      <c r="L18" s="99"/>
      <c r="M18" s="99"/>
      <c r="N18" s="99"/>
      <c r="O18" s="99"/>
      <c r="P18" s="99"/>
      <c r="Q18" s="99"/>
      <c r="R18" s="100"/>
      <c r="S18" s="21"/>
      <c r="T18" s="21"/>
      <c r="U18" s="21"/>
      <c r="V18" s="21"/>
    </row>
    <row r="19" spans="2:22" ht="26.4" customHeight="1" x14ac:dyDescent="0.45">
      <c r="B19" s="76"/>
      <c r="C19" s="73"/>
      <c r="D19" s="73"/>
      <c r="E19" s="74"/>
      <c r="F19" s="25" t="s">
        <v>14</v>
      </c>
      <c r="G19" s="26"/>
      <c r="H19" s="46"/>
      <c r="I19" s="56"/>
      <c r="J19" s="34"/>
      <c r="K19" s="101"/>
      <c r="L19" s="102"/>
      <c r="M19" s="102"/>
      <c r="N19" s="102"/>
      <c r="O19" s="102"/>
      <c r="P19" s="102"/>
      <c r="Q19" s="102"/>
      <c r="R19" s="103"/>
      <c r="S19" s="21"/>
      <c r="T19" s="21"/>
      <c r="U19" s="21"/>
      <c r="V19" s="21"/>
    </row>
    <row r="20" spans="2:22" s="21" customFormat="1" ht="26.4" customHeight="1" x14ac:dyDescent="0.45">
      <c r="B20" s="76"/>
      <c r="C20" s="50" t="s">
        <v>32</v>
      </c>
      <c r="D20" s="78"/>
      <c r="E20" s="51"/>
      <c r="F20" s="83"/>
      <c r="G20" s="84"/>
      <c r="H20" s="85"/>
      <c r="I20" s="54">
        <f>SUM(I8,I14,I18)</f>
        <v>0</v>
      </c>
      <c r="J20" s="33" t="s">
        <v>25</v>
      </c>
      <c r="K20" s="67" t="s">
        <v>33</v>
      </c>
      <c r="L20" s="61">
        <f>ROUNDDOWN(I20*0.4,0)</f>
        <v>0</v>
      </c>
      <c r="M20" s="62" t="s">
        <v>12</v>
      </c>
      <c r="N20" s="3" t="s">
        <v>0</v>
      </c>
      <c r="O20" s="36" t="s">
        <v>19</v>
      </c>
      <c r="P20" s="63"/>
      <c r="Q20" s="41">
        <f>ROUNDDOWN(IF(N20="☑",MIN(L20,O21)),-3)</f>
        <v>0</v>
      </c>
      <c r="R20" s="43" t="s">
        <v>12</v>
      </c>
      <c r="S20" s="20"/>
      <c r="T20" s="4" t="s">
        <v>1</v>
      </c>
    </row>
    <row r="21" spans="2:22" s="21" customFormat="1" ht="26.4" customHeight="1" x14ac:dyDescent="0.45">
      <c r="B21" s="76"/>
      <c r="C21" s="79"/>
      <c r="D21" s="80"/>
      <c r="E21" s="81"/>
      <c r="F21" s="86"/>
      <c r="G21" s="87"/>
      <c r="H21" s="88"/>
      <c r="I21" s="93"/>
      <c r="J21" s="92"/>
      <c r="K21" s="68"/>
      <c r="L21" s="35">
        <f t="shared" ref="L21" si="1">ROUNDDOWN(F21*2/3,0)</f>
        <v>0</v>
      </c>
      <c r="M21" s="39"/>
      <c r="N21" s="5"/>
      <c r="O21" s="19">
        <v>300000</v>
      </c>
      <c r="P21" s="7" t="s">
        <v>12</v>
      </c>
      <c r="Q21" s="42"/>
      <c r="R21" s="44"/>
      <c r="S21" s="20"/>
      <c r="T21" s="4" t="s">
        <v>0</v>
      </c>
    </row>
    <row r="22" spans="2:22" s="21" customFormat="1" ht="26.4" customHeight="1" x14ac:dyDescent="0.45">
      <c r="B22" s="76"/>
      <c r="C22" s="79"/>
      <c r="D22" s="80"/>
      <c r="E22" s="81"/>
      <c r="F22" s="86"/>
      <c r="G22" s="87"/>
      <c r="H22" s="88"/>
      <c r="I22" s="93"/>
      <c r="J22" s="92"/>
      <c r="K22" s="67" t="s">
        <v>26</v>
      </c>
      <c r="L22" s="61">
        <f>ROUNDDOWN(I20*0.8,0)</f>
        <v>0</v>
      </c>
      <c r="M22" s="62" t="s">
        <v>12</v>
      </c>
      <c r="N22" s="3" t="s">
        <v>0</v>
      </c>
      <c r="O22" s="36" t="s">
        <v>20</v>
      </c>
      <c r="P22" s="63"/>
      <c r="Q22" s="41">
        <f>ROUNDDOWN(IF(N22="☑",MIN(L22,O23)),-3)</f>
        <v>0</v>
      </c>
      <c r="R22" s="43" t="s">
        <v>12</v>
      </c>
      <c r="S22" s="20"/>
      <c r="T22" s="20"/>
    </row>
    <row r="23" spans="2:22" s="21" customFormat="1" ht="26.4" customHeight="1" x14ac:dyDescent="0.45">
      <c r="B23" s="77"/>
      <c r="C23" s="52"/>
      <c r="D23" s="82"/>
      <c r="E23" s="53"/>
      <c r="F23" s="89"/>
      <c r="G23" s="90"/>
      <c r="H23" s="91"/>
      <c r="I23" s="56"/>
      <c r="J23" s="34"/>
      <c r="K23" s="104"/>
      <c r="L23" s="61">
        <f t="shared" ref="L23" si="2">ROUNDDOWN(F23*2/3,0)</f>
        <v>0</v>
      </c>
      <c r="M23" s="62"/>
      <c r="N23" s="8"/>
      <c r="O23" s="17">
        <v>700000</v>
      </c>
      <c r="P23" s="16" t="s">
        <v>12</v>
      </c>
      <c r="Q23" s="115"/>
      <c r="R23" s="114"/>
      <c r="S23" s="20"/>
      <c r="T23" s="20"/>
    </row>
    <row r="24" spans="2:22" ht="26.4" customHeight="1" x14ac:dyDescent="0.45">
      <c r="B24" s="58" t="s">
        <v>21</v>
      </c>
      <c r="C24" s="58"/>
      <c r="D24" s="58"/>
      <c r="E24" s="58"/>
      <c r="F24" s="59">
        <f>SUM(G6,G8,F16,G18)</f>
        <v>0</v>
      </c>
      <c r="G24" s="60"/>
      <c r="H24" s="9" t="s">
        <v>12</v>
      </c>
      <c r="I24" s="111"/>
      <c r="J24" s="112"/>
      <c r="K24" s="112"/>
      <c r="L24" s="112"/>
      <c r="M24" s="112"/>
      <c r="N24" s="112"/>
      <c r="O24" s="112"/>
      <c r="P24" s="113"/>
      <c r="Q24" s="10">
        <f>SUM(Q6,Q20,Q22)</f>
        <v>0</v>
      </c>
      <c r="R24" s="9" t="s">
        <v>12</v>
      </c>
    </row>
    <row r="25" spans="2:22" x14ac:dyDescent="0.45">
      <c r="B25" s="11"/>
      <c r="C25" s="11"/>
      <c r="D25" s="11"/>
      <c r="E25" s="11"/>
      <c r="F25" s="11"/>
      <c r="G25" s="11"/>
      <c r="H25" s="12"/>
      <c r="I25" s="12"/>
      <c r="J25" s="12"/>
      <c r="K25" s="12"/>
      <c r="L25" s="12"/>
      <c r="M25" s="12"/>
      <c r="N25" s="12"/>
      <c r="O25" s="12"/>
      <c r="P25" s="12"/>
      <c r="Q25" s="6"/>
      <c r="R25" s="13"/>
    </row>
    <row r="26" spans="2:22" x14ac:dyDescent="0.45">
      <c r="B26" s="28" t="s">
        <v>29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</sheetData>
  <mergeCells count="65">
    <mergeCell ref="F10:G10"/>
    <mergeCell ref="K8:R19"/>
    <mergeCell ref="K20:K21"/>
    <mergeCell ref="K22:K23"/>
    <mergeCell ref="I10:J13"/>
    <mergeCell ref="I18:I19"/>
    <mergeCell ref="J18:J19"/>
    <mergeCell ref="R20:R21"/>
    <mergeCell ref="R22:R23"/>
    <mergeCell ref="Q20:Q21"/>
    <mergeCell ref="Q22:Q23"/>
    <mergeCell ref="M22:M23"/>
    <mergeCell ref="O22:P22"/>
    <mergeCell ref="B6:E7"/>
    <mergeCell ref="B8:B23"/>
    <mergeCell ref="C20:E23"/>
    <mergeCell ref="F20:H23"/>
    <mergeCell ref="J20:J23"/>
    <mergeCell ref="I20:I23"/>
    <mergeCell ref="C10:C17"/>
    <mergeCell ref="C8:E9"/>
    <mergeCell ref="C18:E19"/>
    <mergeCell ref="D16:E17"/>
    <mergeCell ref="F16:G17"/>
    <mergeCell ref="H16:H17"/>
    <mergeCell ref="I14:I17"/>
    <mergeCell ref="J14:J17"/>
    <mergeCell ref="H18:H19"/>
    <mergeCell ref="D10:D11"/>
    <mergeCell ref="B26:R26"/>
    <mergeCell ref="B24:E24"/>
    <mergeCell ref="F24:G24"/>
    <mergeCell ref="L20:L21"/>
    <mergeCell ref="M20:M21"/>
    <mergeCell ref="O20:P20"/>
    <mergeCell ref="L22:L23"/>
    <mergeCell ref="I24:P24"/>
    <mergeCell ref="F11:G11"/>
    <mergeCell ref="D12:D13"/>
    <mergeCell ref="F12:G12"/>
    <mergeCell ref="F13:G13"/>
    <mergeCell ref="D14:E15"/>
    <mergeCell ref="F14:G15"/>
    <mergeCell ref="H14:H15"/>
    <mergeCell ref="N6:O7"/>
    <mergeCell ref="P6:P7"/>
    <mergeCell ref="Q6:Q7"/>
    <mergeCell ref="R6:R7"/>
    <mergeCell ref="H8:H9"/>
    <mergeCell ref="H6:H7"/>
    <mergeCell ref="L6:L7"/>
    <mergeCell ref="M6:M7"/>
    <mergeCell ref="J6:J7"/>
    <mergeCell ref="J8:J9"/>
    <mergeCell ref="I6:I7"/>
    <mergeCell ref="K6:K7"/>
    <mergeCell ref="I8:I9"/>
    <mergeCell ref="B1:Q1"/>
    <mergeCell ref="B5:E5"/>
    <mergeCell ref="F5:H5"/>
    <mergeCell ref="L5:M5"/>
    <mergeCell ref="N5:P5"/>
    <mergeCell ref="Q5:R5"/>
    <mergeCell ref="B3:R3"/>
    <mergeCell ref="I5:J5"/>
  </mergeCells>
  <phoneticPr fontId="2"/>
  <dataValidations count="1">
    <dataValidation type="list" allowBlank="1" showInputMessage="1" showErrorMessage="1" sqref="N22 N20" xr:uid="{00000000-0002-0000-0200-000000000000}">
      <formula1>$T$20:$T$21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別紙２（様式第５号関係）補助金支出表</vt:lpstr>
      <vt:lpstr>'別紙２（様式第５号関係）補助金支出表'!Print_Area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2024-04-29T23:55:09Z</dcterms:modified>
</cp:coreProperties>
</file>